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Bethke\Desktop\Documents — kopia\INWESTYCJE\REAKTYWACJA\"/>
    </mc:Choice>
  </mc:AlternateContent>
  <xr:revisionPtr revIDLastSave="0" documentId="13_ncr:1_{F88C3E86-4A88-4471-9842-77A8DF955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ZK_SUW" sheetId="4" r:id="rId1"/>
  </sheets>
  <definedNames>
    <definedName name="_xlnm.Print_Titles" localSheetId="0">ZZK_SUW!$35:$35</definedName>
  </definedNames>
  <calcPr calcId="191029" fullPrecision="0"/>
</workbook>
</file>

<file path=xl/calcChain.xml><?xml version="1.0" encoding="utf-8"?>
<calcChain xmlns="http://schemas.openxmlformats.org/spreadsheetml/2006/main">
  <c r="D13" i="4" l="1"/>
  <c r="D14" i="4"/>
  <c r="D12" i="4"/>
  <c r="G56" i="4"/>
  <c r="G91" i="4"/>
  <c r="G90" i="4"/>
  <c r="G89" i="4"/>
  <c r="G88" i="4"/>
  <c r="G87" i="4"/>
  <c r="G83" i="4"/>
  <c r="G82" i="4"/>
  <c r="G81" i="4"/>
  <c r="G80" i="4"/>
  <c r="G79" i="4"/>
  <c r="G78" i="4"/>
  <c r="G77" i="4"/>
  <c r="G76" i="4"/>
  <c r="G72" i="4" s="1"/>
  <c r="G75" i="4"/>
  <c r="G74" i="4"/>
  <c r="G73" i="4"/>
  <c r="G69" i="4"/>
  <c r="G70" i="4"/>
  <c r="G68" i="4"/>
  <c r="G62" i="4"/>
  <c r="G48" i="4"/>
  <c r="G57" i="4"/>
  <c r="G55" i="4"/>
  <c r="G54" i="4"/>
  <c r="G53" i="4"/>
  <c r="G52" i="4"/>
  <c r="G51" i="4"/>
  <c r="G50" i="4" s="1"/>
  <c r="G43" i="4"/>
  <c r="G42" i="4"/>
  <c r="G41" i="4"/>
  <c r="G40" i="4"/>
  <c r="G39" i="4"/>
  <c r="G46" i="4"/>
  <c r="G45" i="4"/>
  <c r="G44" i="4"/>
  <c r="G84" i="4"/>
  <c r="G58" i="4"/>
  <c r="G49" i="4"/>
  <c r="G71" i="4" l="1"/>
  <c r="G67" i="4" s="1"/>
  <c r="G47" i="4"/>
  <c r="G92" i="4" l="1"/>
  <c r="G93" i="4"/>
  <c r="G86" i="4"/>
  <c r="G85" i="4" s="1"/>
  <c r="G94" i="4" s="1"/>
  <c r="G64" i="4"/>
  <c r="G63" i="4"/>
  <c r="G38" i="4"/>
  <c r="G37" i="4" s="1"/>
  <c r="G59" i="4" s="1"/>
  <c r="G61" i="4" l="1"/>
  <c r="G65" i="4" s="1"/>
  <c r="G95" i="4"/>
  <c r="D15" i="4" l="1"/>
  <c r="D16" i="4" s="1"/>
  <c r="D17" i="4" s="1"/>
  <c r="G96" i="4"/>
  <c r="G97" i="4" s="1"/>
</calcChain>
</file>

<file path=xl/sharedStrings.xml><?xml version="1.0" encoding="utf-8"?>
<sst xmlns="http://schemas.openxmlformats.org/spreadsheetml/2006/main" count="243" uniqueCount="144">
  <si>
    <t>Lp.</t>
  </si>
  <si>
    <t>Podstawa</t>
  </si>
  <si>
    <t>Opis</t>
  </si>
  <si>
    <t>j.m.</t>
  </si>
  <si>
    <t>Ilość</t>
  </si>
  <si>
    <t>Cena</t>
  </si>
  <si>
    <t>Wartość</t>
  </si>
  <si>
    <t>m</t>
  </si>
  <si>
    <t>m3</t>
  </si>
  <si>
    <t>m2</t>
  </si>
  <si>
    <t>szt.</t>
  </si>
  <si>
    <t>1.1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</si>
  <si>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</si>
  <si>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</si>
  <si>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</si>
  <si>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</si>
  <si>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</si>
  <si>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</si>
  <si>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</si>
  <si>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</si>
  <si>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</si>
  <si>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</si>
  <si>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</si>
  <si>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</si>
  <si>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</si>
  <si>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</si>
  <si>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</si>
  <si>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</si>
  <si>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</si>
  <si>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</si>
  <si>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</si>
  <si>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</si>
  <si>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</si>
  <si>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</si>
  <si>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podatek VAT 23%</t>
  </si>
  <si>
    <t>2.8</t>
  </si>
  <si>
    <t>5.5</t>
  </si>
  <si>
    <t>Zadanie:</t>
  </si>
  <si>
    <t>ZESTAWIENIE KOSZTÓW ZADANIA:</t>
  </si>
  <si>
    <t>Nazwa Robót</t>
  </si>
  <si>
    <t>RAZEM WARTOŚĆ ZADANIA netto</t>
  </si>
  <si>
    <t>RAZEM WARTOŚĆ ZADANIA brutto</t>
  </si>
  <si>
    <t>………………………………………</t>
  </si>
  <si>
    <t>podpis upoważnionego przedstawiciela Wykonawcy</t>
  </si>
  <si>
    <t xml:space="preserve"> Zamawiający nie odpowiada za prawidłowość formuł w pliku EXCEL  Wykonawca jest zobowiązany do ich sprawdzenia.</t>
  </si>
  <si>
    <t xml:space="preserve">Kwoty ryczałtowe robót muszą obejmować: </t>
  </si>
  <si>
    <t>A</t>
  </si>
  <si>
    <t>B</t>
  </si>
  <si>
    <t>C</t>
  </si>
  <si>
    <t xml:space="preserve">-  robociznę bezpośrednią wraz z kosztami towarzyszącymi, </t>
  </si>
  <si>
    <t xml:space="preserve">-  wartość pracy sprzętu wraz z kosztami towarzyszącymi, </t>
  </si>
  <si>
    <t xml:space="preserve">-  podatki obliczone zgodnie z obowiązującymi przepisami. </t>
  </si>
  <si>
    <r>
      <t xml:space="preserve">Do cen jednostkowych </t>
    </r>
    <r>
      <rPr>
        <u/>
        <sz val="11"/>
        <color theme="1"/>
        <rFont val="Calibri"/>
        <family val="2"/>
        <charset val="238"/>
        <scheme val="minor"/>
      </rPr>
      <t>nie należy wliczać podatku VAT</t>
    </r>
    <r>
      <rPr>
        <sz val="11"/>
        <color theme="1"/>
        <rFont val="Calibri"/>
        <family val="2"/>
        <charset val="238"/>
        <scheme val="minor"/>
      </rPr>
      <t>.</t>
    </r>
  </si>
  <si>
    <t>Podatek VAT 23%</t>
  </si>
  <si>
    <t>-  koszty pośrednie, zysk kalkulacyjny i ryzyko, związane z ryczałtowym sposobem rozliczenia</t>
  </si>
  <si>
    <r>
      <t xml:space="preserve">Zamwiający: </t>
    </r>
    <r>
      <rPr>
        <b/>
        <sz val="11"/>
        <color theme="1"/>
        <rFont val="Calibri"/>
        <family val="2"/>
        <charset val="238"/>
        <scheme val="minor"/>
      </rPr>
      <t>Gmina Solec Kujawski</t>
    </r>
  </si>
  <si>
    <r>
      <t xml:space="preserve">Wykonawca: </t>
    </r>
    <r>
      <rPr>
        <b/>
        <sz val="11"/>
        <color theme="1"/>
        <rFont val="Calibri"/>
        <family val="2"/>
        <charset val="238"/>
        <scheme val="minor"/>
      </rPr>
      <t>…………………………………………………………………..</t>
    </r>
  </si>
  <si>
    <t>ZBIORCZE ZESTAWIENIE KOSZTÓW</t>
  </si>
  <si>
    <t xml:space="preserve">-  wartość użytych materiałów wraz z kosztami zakupu, magazynowania, ewentualnych ubytków
 i transportu na teren budowy, 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</si>
  <si>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</si>
  <si>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</si>
  <si>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</si>
  <si>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</si>
  <si>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</si>
  <si>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</si>
  <si>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</si>
  <si>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</si>
  <si>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</si>
  <si>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</si>
  <si>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</si>
  <si>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5.6</t>
  </si>
  <si>
    <t>5.7</t>
  </si>
  <si>
    <t>5.8</t>
  </si>
  <si>
    <t>5.9</t>
  </si>
  <si>
    <t>5.10</t>
  </si>
  <si>
    <t>5.11</t>
  </si>
  <si>
    <t>5.12</t>
  </si>
  <si>
    <t>6.5</t>
  </si>
  <si>
    <t>6.6</t>
  </si>
  <si>
    <t>6.7</t>
  </si>
  <si>
    <t>6.8</t>
  </si>
  <si>
    <t>t</t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</si>
  <si>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>0402-04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</si>
  <si>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>0103-04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</si>
  <si>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>0511-02</t>
    </r>
  </si>
  <si>
    <t>Razem  - netto</t>
  </si>
  <si>
    <t>Razem - brutto</t>
  </si>
  <si>
    <t xml:space="preserve">Zestawienie Kosztów Zadania powinno wynikać z wycenionych wszystkich pozycji kosztorysowych zawartych w tabeli Zbiorcze Zestawienie Kosztów (ZZK). 
Wykonawca ma prawo do zmiany podstaw wyceny poszczególnych pozycji w ZZK, podane podstawy mają charakter przykładowy.
Wycena poszczególnych pozycji kosztorysowych winna uwzględniać wszystkie czynności, wymagania i badania składające się na jej wykonanie, określone dla tej roboty w Specyfikacjach Technicznych Wykonania i Odbioru Robót i w Dokumentacji Projektowej. </t>
  </si>
  <si>
    <t>Nr sprawy: ….....................................</t>
  </si>
  <si>
    <t>Zagospodarowanie terenów przy ścieżce rowerowej w Otorowie w ramach 
projektu obywatelskiego  pn. „ReAktywacja” – etap I</t>
  </si>
  <si>
    <t xml:space="preserve">STREFA RELAKSU </t>
  </si>
  <si>
    <t>Razem strefa relaksu</t>
  </si>
  <si>
    <t>1.</t>
  </si>
  <si>
    <t>Nawierzchnia z kostki betonowej</t>
  </si>
  <si>
    <t>2.</t>
  </si>
  <si>
    <t xml:space="preserve">ŚCIEŻKI </t>
  </si>
  <si>
    <t>Obrzeża betonowe</t>
  </si>
  <si>
    <t xml:space="preserve">Razem ścieżki </t>
  </si>
  <si>
    <t xml:space="preserve">MAŁA ARCHITEKTURA </t>
  </si>
  <si>
    <t>Mała architektura - wyposażenie</t>
  </si>
  <si>
    <t>Wyposażenie</t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</si>
  <si>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>0101-01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</si>
  <si>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>0101-02</t>
    </r>
  </si>
  <si>
    <r>
      <rPr>
        <sz val="9.1"/>
        <color rgb="FF000000"/>
        <rFont val="Microsoft Sans Serif"/>
        <family val="2"/>
        <charset val="238"/>
      </rPr>
      <t xml:space="preserve">KNR 4-01
</t>
    </r>
    <r>
      <rPr>
        <sz val="9.1"/>
        <color rgb="FF000000"/>
        <rFont val="Microsoft Sans Serif"/>
        <family val="2"/>
        <charset val="238"/>
      </rPr>
      <t>0108-02</t>
    </r>
  </si>
  <si>
    <r>
      <rPr>
        <sz val="9.1"/>
        <color rgb="FF000000"/>
        <rFont val="Microsoft Sans Serif"/>
        <family val="2"/>
        <charset val="238"/>
      </rPr>
      <t xml:space="preserve">KNR 4-01
</t>
    </r>
    <r>
      <rPr>
        <sz val="9.1"/>
        <color rgb="FF000000"/>
        <rFont val="Microsoft Sans Serif"/>
        <family val="2"/>
        <charset val="238"/>
      </rPr>
      <t>0108-04</t>
    </r>
  </si>
  <si>
    <r>
      <rPr>
        <sz val="9.1"/>
        <color rgb="FF000000"/>
        <rFont val="Microsoft Sans Serif"/>
        <family val="2"/>
        <charset val="238"/>
      </rPr>
      <t xml:space="preserve">KNR 2-01
</t>
    </r>
    <r>
      <rPr>
        <sz val="9.1"/>
        <color rgb="FF000000"/>
        <rFont val="Microsoft Sans Serif"/>
        <family val="2"/>
        <charset val="238"/>
      </rPr>
      <t>0121-01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</si>
  <si>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 xml:space="preserve">0104-07
</t>
    </r>
    <r>
      <rPr>
        <sz val="9.1"/>
        <color rgb="FF000000"/>
        <rFont val="Microsoft Sans Serif"/>
        <family val="2"/>
        <charset val="238"/>
      </rPr>
      <t>0104-08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</si>
  <si>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 xml:space="preserve">0111-03
</t>
    </r>
    <r>
      <rPr>
        <sz val="9.1"/>
        <color rgb="FF000000"/>
        <rFont val="Microsoft Sans Serif"/>
        <family val="2"/>
        <charset val="238"/>
      </rPr>
      <t>0111-04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</si>
  <si>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 xml:space="preserve">0114-03
</t>
    </r>
    <r>
      <rPr>
        <sz val="9.1"/>
        <color rgb="FF000000"/>
        <rFont val="Microsoft Sans Serif"/>
        <family val="2"/>
        <charset val="238"/>
      </rPr>
      <t>0114-04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</si>
  <si>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>0105-05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</si>
  <si>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 xml:space="preserve">0401-04
</t>
    </r>
    <r>
      <rPr>
        <sz val="9.1"/>
        <color rgb="FF000000"/>
        <rFont val="Microsoft Sans Serif"/>
        <family val="2"/>
        <charset val="238"/>
      </rPr>
      <t>analogia</t>
    </r>
  </si>
  <si>
    <r>
      <rPr>
        <sz val="9.1"/>
        <color rgb="FF000000"/>
        <rFont val="Microsoft Sans Serif"/>
        <family val="2"/>
        <charset val="238"/>
      </rPr>
      <t xml:space="preserve">analiza
</t>
    </r>
    <r>
      <rPr>
        <sz val="9.1"/>
        <color rgb="FF000000"/>
        <rFont val="Microsoft Sans Serif"/>
        <family val="2"/>
        <charset val="238"/>
      </rPr>
      <t xml:space="preserve">indywidualn
</t>
    </r>
    <r>
      <rPr>
        <sz val="9.1"/>
        <color rgb="FF000000"/>
        <rFont val="Microsoft Sans Serif"/>
        <family val="2"/>
        <charset val="238"/>
      </rPr>
      <t>a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</si>
  <si>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>0105-06</t>
    </r>
  </si>
  <si>
    <r>
      <rPr>
        <sz val="9.1"/>
        <color rgb="FF000000"/>
        <rFont val="Microsoft Sans Serif"/>
        <family val="2"/>
        <charset val="238"/>
      </rPr>
      <t xml:space="preserve">KNR 2-31
</t>
    </r>
    <r>
      <rPr>
        <sz val="9.1"/>
        <color rgb="FF000000"/>
        <rFont val="Microsoft Sans Serif"/>
        <family val="2"/>
        <charset val="238"/>
      </rPr>
      <t>0407-01</t>
    </r>
  </si>
  <si>
    <t>Mechaniczne wykonanie koryta na całej szerokości jezdni i chodników w gruncie kat. I-IV głębokości 20 cm</t>
  </si>
  <si>
    <t>Mechaniczne wykonanie koryta na całej szerokości jezdni i chodników w gruncie kat. I-IV - za każde dalsze 5 cm głębokości
Krotność = 6,8</t>
  </si>
  <si>
    <t>Wywóz samochodami skrzyniowymi na odległość do 1 km grunt.kat. III</t>
  </si>
  <si>
    <t>Wywóz samochodami skrzyniowymi - za każdy następny 1 km
Krotność = 2</t>
  </si>
  <si>
    <t>Utylizacja  (przelicznik 1,6t)</t>
  </si>
  <si>
    <t>Mechaniczne profilowanie i zagęszczenie podłoża pod warstwy konstrukcyjne nawierzchni w gruncie kat. I-IV</t>
  </si>
  <si>
    <t>Roboty pomiarowe przy powierzchniowych robotach ziemnych</t>
  </si>
  <si>
    <t>Warstwy odsączające z pospółki w korycie lub na całej szerokości drogi, wykonanie i zagęszczanie mechaniczne - grubość warstwy po zagęszczeniu 20 cm mieszanka niezwiązana lub z gruntu niewysadzinowego CBR ≥20%</t>
  </si>
  <si>
    <t>Podbudowa z gruntu stabilizowanego cementem wykonywana mieszarkami doczepnymi - grubość podbudowy po zagęszczeniu 10 cm mieszanka związana spoiwem hydraulicznym C3/4 ≤6.0 MPa</t>
  </si>
  <si>
    <t>Podbudowa z kruszywa - warstwa górna o grubości po zagęszczeniu 15 cm mieszanka niezwiązana z kruszywem  0/31,5 mm;  C 90/3</t>
  </si>
  <si>
    <t>Podsypka cementowo-piaskowa z zagęszczeniem ręcznym - 3 cm grubości warstwy po zagęszczeniu</t>
  </si>
  <si>
    <t>Nawierzchnie z kostki brukowej betonowej o grubości 6 cm na podsypce cementowo-piaskowej</t>
  </si>
  <si>
    <t>Rowki pod obrzeża w gruncie kat.III-IV</t>
  </si>
  <si>
    <t>Utylizacja (przelicznik 1,6t)</t>
  </si>
  <si>
    <t>Ława pod obrzeża betonowa z oporem</t>
  </si>
  <si>
    <t>Podsypka cementowo-piaskowa z zagęszczeniem ręcznym - za każdy dalszy 1 cm grubości warstwy po zagęszczeniu
Krotność = 2</t>
  </si>
  <si>
    <t>Obrzeża betonowe o wymiarach 20x6 cm na podsypce piaskowej z wypełnieniem spoin zaprawą cementową</t>
  </si>
  <si>
    <t>Dostawa oraz montaż wraz z pracami ziemnymi  - kosz na śmieci</t>
  </si>
  <si>
    <t>Dostawa oraz montaż wraz z pracami ziemnymi  - ławka z oparciem</t>
  </si>
  <si>
    <t>Dostawa oraz montaż wraz z pracami ziemnymi  - stojak na rowery 2-stanowiskowy</t>
  </si>
  <si>
    <t>Dostawa oraz montaż wraz z pracami ziemnymi  - grill betonowy</t>
  </si>
  <si>
    <t>Dostawa oraz montaż wraz z pracami ziemnymi  - wiata 6/8 m</t>
  </si>
  <si>
    <t>Dostawa oraz montaż wraz z pracami ziemnymi  - tablica regulaminowa</t>
  </si>
  <si>
    <t>Dostawa oraz montaż wraz z pracami ziemnymi  - stół z ławkami</t>
  </si>
  <si>
    <t>ha</t>
  </si>
  <si>
    <t xml:space="preserve">Razem mała architektura </t>
  </si>
  <si>
    <t>A. Ścieżki</t>
  </si>
  <si>
    <t>B. Mała architektura</t>
  </si>
  <si>
    <t>C. Strefa relaksu</t>
  </si>
  <si>
    <t>analiza
indywidualna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</si>
</sst>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Microsoft Sans Serif"/>
      <family val="2"/>
      <charset val="238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.1"/>
      <color rgb="FF000000"/>
      <name val="Microsoft Sans Serif"/>
      <family val="2"/>
      <charset val="238"/>
    </font>
    <font>
      <sz val="9"/>
      <color rgb="FFFF0000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2">
    <xf numFmtId="0" fontId="0" fillId="0" borderId="0" xfId="0"/>
    <xf numFmtId="43" fontId="6" fillId="0" borderId="0" xfId="1" applyFont="1" applyBorder="1" applyAlignment="1">
      <alignment vertical="center" wrapText="1" shrinkToFit="1" readingOrder="1"/>
    </xf>
    <xf numFmtId="43" fontId="11" fillId="0" borderId="0" xfId="1" applyFont="1" applyAlignment="1">
      <alignment vertical="center"/>
    </xf>
    <xf numFmtId="0" fontId="5" fillId="0" borderId="0" xfId="0" applyFont="1"/>
    <xf numFmtId="0" fontId="12" fillId="5" borderId="3" xfId="0" applyFont="1" applyFill="1" applyBorder="1"/>
    <xf numFmtId="43" fontId="12" fillId="5" borderId="3" xfId="0" applyNumberFormat="1" applyFont="1" applyFill="1" applyBorder="1"/>
    <xf numFmtId="0" fontId="12" fillId="0" borderId="0" xfId="0" applyFont="1"/>
    <xf numFmtId="0" fontId="12" fillId="5" borderId="3" xfId="0" applyFont="1" applyFill="1" applyBorder="1" applyAlignment="1">
      <alignment horizontal="center"/>
    </xf>
    <xf numFmtId="0" fontId="4" fillId="0" borderId="0" xfId="0" applyFont="1"/>
    <xf numFmtId="43" fontId="14" fillId="0" borderId="1" xfId="1" applyFont="1" applyBorder="1" applyAlignment="1">
      <alignment horizontal="center" vertical="center" wrapText="1" shrinkToFit="1" readingOrder="1"/>
    </xf>
    <xf numFmtId="43" fontId="15" fillId="2" borderId="1" xfId="1" applyFont="1" applyFill="1" applyBorder="1" applyAlignment="1">
      <alignment horizontal="center" vertical="center" wrapText="1" shrinkToFit="1" readingOrder="1"/>
    </xf>
    <xf numFmtId="0" fontId="16" fillId="0" borderId="1" xfId="1" applyNumberFormat="1" applyFont="1" applyBorder="1" applyAlignment="1">
      <alignment horizontal="center" vertical="center" wrapText="1" shrinkToFit="1" readingOrder="1"/>
    </xf>
    <xf numFmtId="43" fontId="16" fillId="0" borderId="1" xfId="1" applyFont="1" applyBorder="1" applyAlignment="1">
      <alignment horizontal="center" vertical="center" wrapText="1" shrinkToFit="1" readingOrder="1"/>
    </xf>
    <xf numFmtId="43" fontId="16" fillId="0" borderId="1" xfId="1" applyFont="1" applyBorder="1" applyAlignment="1">
      <alignment vertical="center" wrapText="1" shrinkToFit="1" readingOrder="1"/>
    </xf>
    <xf numFmtId="43" fontId="16" fillId="0" borderId="1" xfId="1" applyFont="1" applyBorder="1" applyAlignment="1">
      <alignment horizontal="right" vertical="center" wrapText="1" shrinkToFit="1" readingOrder="1"/>
    </xf>
    <xf numFmtId="43" fontId="14" fillId="0" borderId="1" xfId="1" applyFont="1" applyBorder="1" applyAlignment="1">
      <alignment horizontal="left" vertical="center" wrapText="1" shrinkToFit="1" readingOrder="1"/>
    </xf>
    <xf numFmtId="0" fontId="3" fillId="0" borderId="0" xfId="0" applyFont="1"/>
    <xf numFmtId="0" fontId="17" fillId="3" borderId="3" xfId="0" applyFont="1" applyFill="1" applyBorder="1" applyAlignment="1">
      <alignment vertical="center"/>
    </xf>
    <xf numFmtId="43" fontId="17" fillId="3" borderId="3" xfId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0" xfId="1" applyFont="1" applyBorder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/>
    <xf numFmtId="0" fontId="5" fillId="4" borderId="3" xfId="0" applyFont="1" applyFill="1" applyBorder="1" applyAlignment="1">
      <alignment vertical="center"/>
    </xf>
    <xf numFmtId="44" fontId="5" fillId="4" borderId="3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2" fillId="0" borderId="0" xfId="0" applyFont="1"/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43" fontId="3" fillId="2" borderId="9" xfId="0" applyNumberFormat="1" applyFont="1" applyFill="1" applyBorder="1"/>
    <xf numFmtId="0" fontId="5" fillId="6" borderId="3" xfId="0" applyFont="1" applyFill="1" applyBorder="1" applyAlignment="1">
      <alignment horizontal="left" vertical="center"/>
    </xf>
    <xf numFmtId="43" fontId="22" fillId="0" borderId="1" xfId="1" applyFont="1" applyBorder="1" applyAlignment="1">
      <alignment horizontal="center" vertical="center" wrapText="1" shrinkToFit="1" readingOrder="1"/>
    </xf>
    <xf numFmtId="43" fontId="16" fillId="0" borderId="10" xfId="1" applyFont="1" applyBorder="1" applyAlignment="1">
      <alignment horizontal="left" vertical="center" wrapText="1" shrinkToFit="1" readingOrder="1"/>
    </xf>
    <xf numFmtId="43" fontId="16" fillId="0" borderId="12" xfId="1" applyFont="1" applyBorder="1" applyAlignment="1">
      <alignment horizontal="left" vertical="center" wrapText="1" shrinkToFit="1" readingOrder="1"/>
    </xf>
    <xf numFmtId="43" fontId="16" fillId="0" borderId="11" xfId="1" applyFont="1" applyBorder="1" applyAlignment="1">
      <alignment horizontal="left" vertical="center" wrapText="1" shrinkToFit="1" readingOrder="1"/>
    </xf>
    <xf numFmtId="0" fontId="5" fillId="2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right"/>
    </xf>
    <xf numFmtId="0" fontId="21" fillId="0" borderId="8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6" xfId="0" applyNumberFormat="1" applyFont="1" applyBorder="1" applyAlignment="1">
      <alignment horizontal="center" vertical="center"/>
    </xf>
    <xf numFmtId="44" fontId="5" fillId="4" borderId="4" xfId="0" applyNumberFormat="1" applyFont="1" applyFill="1" applyBorder="1" applyAlignment="1">
      <alignment horizontal="center" vertical="center"/>
    </xf>
    <xf numFmtId="44" fontId="5" fillId="4" borderId="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8" fillId="0" borderId="0" xfId="0" quotePrefix="1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4" fillId="0" borderId="1" xfId="1" quotePrefix="1" applyNumberFormat="1" applyFont="1" applyBorder="1" applyAlignment="1">
      <alignment horizontal="center" vertical="center" wrapText="1" shrinkToFit="1" readingOrder="1"/>
    </xf>
    <xf numFmtId="44" fontId="23" fillId="0" borderId="0" xfId="2" applyFont="1"/>
    <xf numFmtId="44" fontId="0" fillId="0" borderId="0" xfId="2" applyFont="1"/>
    <xf numFmtId="0" fontId="1" fillId="0" borderId="3" xfId="0" applyFont="1" applyFill="1" applyBorder="1" applyAlignment="1">
      <alignment vertical="center"/>
    </xf>
    <xf numFmtId="44" fontId="3" fillId="0" borderId="3" xfId="0" applyNumberFormat="1" applyFont="1" applyFill="1" applyBorder="1" applyAlignment="1">
      <alignment vertical="center"/>
    </xf>
    <xf numFmtId="43" fontId="24" fillId="0" borderId="1" xfId="1" applyFont="1" applyBorder="1" applyAlignment="1">
      <alignment horizontal="right" vertical="center" wrapText="1" shrinkToFit="1" readingOrder="1"/>
    </xf>
    <xf numFmtId="43" fontId="24" fillId="0" borderId="2" xfId="1" applyFont="1" applyBorder="1" applyAlignment="1">
      <alignment horizontal="right" vertical="center" wrapText="1" shrinkToFit="1" readingOrder="1"/>
    </xf>
    <xf numFmtId="43" fontId="25" fillId="0" borderId="1" xfId="1" applyFont="1" applyBorder="1" applyAlignment="1">
      <alignment horizontal="right" vertical="center" wrapText="1" shrinkToFit="1" readingOrder="1"/>
    </xf>
    <xf numFmtId="43" fontId="26" fillId="5" borderId="3" xfId="0" applyNumberFormat="1" applyFont="1" applyFill="1" applyBorder="1"/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"/>
  <sheetViews>
    <sheetView tabSelected="1" view="pageBreakPreview" topLeftCell="A83" zoomScaleNormal="100" zoomScaleSheetLayoutView="100" workbookViewId="0">
      <selection activeCell="B91" sqref="B91"/>
    </sheetView>
  </sheetViews>
  <sheetFormatPr defaultRowHeight="15" x14ac:dyDescent="0.25"/>
  <cols>
    <col min="1" max="1" width="6" customWidth="1"/>
    <col min="2" max="2" width="12.85546875" customWidth="1"/>
    <col min="3" max="3" width="31.7109375" customWidth="1"/>
    <col min="7" max="7" width="16.42578125" customWidth="1"/>
  </cols>
  <sheetData>
    <row r="1" spans="1:6" s="16" customFormat="1" ht="15.75" x14ac:dyDescent="0.25">
      <c r="A1" s="32"/>
      <c r="C1" s="19"/>
      <c r="D1" s="34" t="s">
        <v>88</v>
      </c>
      <c r="E1" s="19"/>
    </row>
    <row r="2" spans="1:6" s="16" customFormat="1" ht="15.75" x14ac:dyDescent="0.25">
      <c r="A2" s="32" t="s">
        <v>37</v>
      </c>
      <c r="C2" s="19"/>
      <c r="D2" s="25"/>
      <c r="E2" s="19"/>
    </row>
    <row r="3" spans="1:6" s="16" customFormat="1" ht="54" customHeight="1" x14ac:dyDescent="0.25">
      <c r="B3" s="45" t="s">
        <v>89</v>
      </c>
      <c r="C3" s="45"/>
      <c r="D3" s="45"/>
      <c r="E3" s="45"/>
      <c r="F3" s="45"/>
    </row>
    <row r="4" spans="1:6" s="16" customFormat="1" x14ac:dyDescent="0.25">
      <c r="B4" s="28"/>
      <c r="C4" s="28"/>
      <c r="D4" s="28"/>
      <c r="E4" s="28"/>
    </row>
    <row r="5" spans="1:6" s="16" customFormat="1" ht="15.75" x14ac:dyDescent="0.25">
      <c r="A5" s="32" t="s">
        <v>55</v>
      </c>
      <c r="B5" s="3"/>
      <c r="C5" s="19"/>
      <c r="D5" s="19"/>
      <c r="E5" s="19"/>
    </row>
    <row r="6" spans="1:6" s="16" customFormat="1" ht="33.75" customHeight="1" x14ac:dyDescent="0.25">
      <c r="A6" s="32" t="s">
        <v>56</v>
      </c>
      <c r="C6" s="19"/>
      <c r="D6" s="19"/>
      <c r="E6" s="19"/>
    </row>
    <row r="7" spans="1:6" s="16" customFormat="1" ht="15.75" x14ac:dyDescent="0.25">
      <c r="B7" s="19"/>
      <c r="C7" s="19"/>
      <c r="D7" s="19"/>
      <c r="E7" s="19"/>
    </row>
    <row r="8" spans="1:6" s="16" customFormat="1" ht="15.75" x14ac:dyDescent="0.25">
      <c r="B8" s="19"/>
      <c r="C8" s="19"/>
      <c r="D8" s="19"/>
      <c r="E8" s="19"/>
    </row>
    <row r="9" spans="1:6" s="16" customFormat="1" ht="15.75" x14ac:dyDescent="0.25">
      <c r="B9" s="3" t="s">
        <v>38</v>
      </c>
      <c r="C9" s="19"/>
      <c r="D9" s="19"/>
      <c r="E9" s="19"/>
    </row>
    <row r="10" spans="1:6" s="16" customFormat="1" ht="15.75" x14ac:dyDescent="0.25">
      <c r="B10" s="19"/>
      <c r="C10" s="19"/>
      <c r="D10" s="19"/>
      <c r="E10" s="19"/>
    </row>
    <row r="11" spans="1:6" s="16" customFormat="1" x14ac:dyDescent="0.25">
      <c r="B11" s="37" t="s">
        <v>39</v>
      </c>
      <c r="C11" s="31"/>
      <c r="D11" s="46" t="s">
        <v>6</v>
      </c>
      <c r="E11" s="47"/>
    </row>
    <row r="12" spans="1:6" s="16" customFormat="1" x14ac:dyDescent="0.25">
      <c r="B12" s="66" t="s">
        <v>140</v>
      </c>
      <c r="C12" s="67"/>
      <c r="D12" s="48">
        <f>G59</f>
        <v>0</v>
      </c>
      <c r="E12" s="49"/>
    </row>
    <row r="13" spans="1:6" s="16" customFormat="1" x14ac:dyDescent="0.25">
      <c r="B13" s="66" t="s">
        <v>141</v>
      </c>
      <c r="C13" s="67"/>
      <c r="D13" s="48">
        <f>G65</f>
        <v>0</v>
      </c>
      <c r="E13" s="49"/>
    </row>
    <row r="14" spans="1:6" s="16" customFormat="1" x14ac:dyDescent="0.25">
      <c r="B14" s="66" t="s">
        <v>142</v>
      </c>
      <c r="C14" s="67"/>
      <c r="D14" s="48">
        <f>G94</f>
        <v>0</v>
      </c>
      <c r="E14" s="49"/>
    </row>
    <row r="15" spans="1:6" s="16" customFormat="1" x14ac:dyDescent="0.25">
      <c r="B15" s="26" t="s">
        <v>40</v>
      </c>
      <c r="C15" s="27"/>
      <c r="D15" s="50">
        <f>SUM(D12:D14)</f>
        <v>0</v>
      </c>
      <c r="E15" s="51"/>
    </row>
    <row r="16" spans="1:6" s="16" customFormat="1" x14ac:dyDescent="0.25">
      <c r="B16" s="26" t="s">
        <v>53</v>
      </c>
      <c r="C16" s="27"/>
      <c r="D16" s="50">
        <f>D15*23%</f>
        <v>0</v>
      </c>
      <c r="E16" s="51"/>
    </row>
    <row r="17" spans="1:7" s="16" customFormat="1" x14ac:dyDescent="0.25">
      <c r="B17" s="26" t="s">
        <v>41</v>
      </c>
      <c r="C17" s="27"/>
      <c r="D17" s="50">
        <f>SUM(D15:D16)</f>
        <v>0</v>
      </c>
      <c r="E17" s="51"/>
    </row>
    <row r="18" spans="1:7" s="16" customFormat="1" ht="15.75" x14ac:dyDescent="0.25">
      <c r="B18" s="20"/>
      <c r="C18" s="20"/>
      <c r="D18" s="20"/>
      <c r="E18" s="20"/>
    </row>
    <row r="19" spans="1:7" s="16" customFormat="1" ht="40.15" customHeight="1" x14ac:dyDescent="0.25">
      <c r="B19" s="19"/>
      <c r="C19" s="19"/>
      <c r="D19" s="53" t="s">
        <v>42</v>
      </c>
      <c r="E19" s="53"/>
      <c r="F19" s="53"/>
    </row>
    <row r="20" spans="1:7" s="16" customFormat="1" ht="26.25" customHeight="1" x14ac:dyDescent="0.25">
      <c r="B20" s="19"/>
      <c r="C20" s="19"/>
      <c r="D20" s="52" t="s">
        <v>43</v>
      </c>
      <c r="E20" s="52"/>
      <c r="F20" s="52"/>
    </row>
    <row r="21" spans="1:7" s="16" customFormat="1" ht="15.75" x14ac:dyDescent="0.25">
      <c r="B21" s="19"/>
      <c r="C21" s="19"/>
      <c r="D21" s="19"/>
      <c r="E21" s="19"/>
    </row>
    <row r="22" spans="1:7" s="16" customFormat="1" ht="99" customHeight="1" x14ac:dyDescent="0.25">
      <c r="B22" s="56" t="s">
        <v>87</v>
      </c>
      <c r="C22" s="56"/>
      <c r="D22" s="56"/>
      <c r="E22" s="56"/>
      <c r="F22" s="56"/>
      <c r="G22" s="56"/>
    </row>
    <row r="23" spans="1:7" s="16" customFormat="1" x14ac:dyDescent="0.25">
      <c r="B23" s="55" t="s">
        <v>45</v>
      </c>
      <c r="C23" s="55"/>
      <c r="D23" s="55"/>
      <c r="E23" s="2"/>
    </row>
    <row r="24" spans="1:7" s="16" customFormat="1" ht="14.45" customHeight="1" x14ac:dyDescent="0.25">
      <c r="B24" s="54" t="s">
        <v>49</v>
      </c>
      <c r="C24" s="54"/>
      <c r="D24" s="54"/>
      <c r="E24" s="54"/>
      <c r="F24" s="54"/>
    </row>
    <row r="25" spans="1:7" s="16" customFormat="1" ht="30.6" customHeight="1" x14ac:dyDescent="0.25">
      <c r="B25" s="54" t="s">
        <v>58</v>
      </c>
      <c r="C25" s="54"/>
      <c r="D25" s="54"/>
      <c r="E25" s="54"/>
      <c r="F25" s="54"/>
      <c r="G25" s="54"/>
    </row>
    <row r="26" spans="1:7" s="16" customFormat="1" ht="15" customHeight="1" x14ac:dyDescent="0.25">
      <c r="B26" s="54" t="s">
        <v>50</v>
      </c>
      <c r="C26" s="54"/>
      <c r="D26" s="54"/>
      <c r="E26" s="54"/>
      <c r="F26" s="54"/>
    </row>
    <row r="27" spans="1:7" s="16" customFormat="1" ht="19.5" customHeight="1" x14ac:dyDescent="0.25">
      <c r="B27" s="54" t="s">
        <v>54</v>
      </c>
      <c r="C27" s="54"/>
      <c r="D27" s="54"/>
      <c r="E27" s="54"/>
      <c r="F27" s="54"/>
      <c r="G27" s="54"/>
    </row>
    <row r="28" spans="1:7" s="16" customFormat="1" ht="15" customHeight="1" x14ac:dyDescent="0.25">
      <c r="B28" s="54" t="s">
        <v>51</v>
      </c>
      <c r="C28" s="54"/>
      <c r="D28" s="54"/>
      <c r="E28" s="54"/>
      <c r="F28" s="54"/>
    </row>
    <row r="29" spans="1:7" s="16" customFormat="1" x14ac:dyDescent="0.25">
      <c r="B29" s="21"/>
      <c r="C29" s="21"/>
      <c r="D29" s="24"/>
      <c r="E29" s="22"/>
    </row>
    <row r="30" spans="1:7" s="16" customFormat="1" ht="27" customHeight="1" x14ac:dyDescent="0.25">
      <c r="B30" s="21" t="s">
        <v>52</v>
      </c>
      <c r="C30" s="21"/>
      <c r="D30" s="21"/>
      <c r="E30" s="23"/>
    </row>
    <row r="31" spans="1:7" s="16" customFormat="1" ht="42" customHeight="1" x14ac:dyDescent="0.25">
      <c r="B31" s="44" t="s">
        <v>44</v>
      </c>
      <c r="C31" s="44"/>
      <c r="D31" s="44"/>
      <c r="E31" s="44"/>
    </row>
    <row r="32" spans="1:7" x14ac:dyDescent="0.25">
      <c r="A32" s="33"/>
      <c r="B32" s="35"/>
      <c r="C32" s="35"/>
      <c r="D32" s="35"/>
      <c r="E32" s="35"/>
      <c r="F32" s="35"/>
      <c r="G32" s="35"/>
    </row>
    <row r="33" spans="1:8" x14ac:dyDescent="0.25">
      <c r="A33" s="62" t="s">
        <v>57</v>
      </c>
      <c r="B33" s="62"/>
      <c r="C33" s="62"/>
      <c r="D33" s="62"/>
      <c r="E33" s="62"/>
      <c r="F33" s="62"/>
      <c r="G33" s="62"/>
    </row>
    <row r="34" spans="1:8" x14ac:dyDescent="0.25">
      <c r="A34" s="29"/>
      <c r="B34" s="30"/>
      <c r="C34" s="30"/>
      <c r="D34" s="30"/>
      <c r="E34" s="30"/>
      <c r="F34" s="30"/>
      <c r="G34" s="30"/>
    </row>
    <row r="35" spans="1:8" ht="21" customHeight="1" x14ac:dyDescent="0.25">
      <c r="A35" s="9" t="s">
        <v>0</v>
      </c>
      <c r="B35" s="9" t="s">
        <v>1</v>
      </c>
      <c r="C35" s="9" t="s">
        <v>2</v>
      </c>
      <c r="D35" s="9" t="s">
        <v>3</v>
      </c>
      <c r="E35" s="9" t="s">
        <v>4</v>
      </c>
      <c r="F35" s="9" t="s">
        <v>5</v>
      </c>
      <c r="G35" s="9" t="s">
        <v>6</v>
      </c>
    </row>
    <row r="36" spans="1:8" s="3" customFormat="1" x14ac:dyDescent="0.25">
      <c r="A36" s="10" t="s">
        <v>46</v>
      </c>
      <c r="B36" s="42" t="s">
        <v>95</v>
      </c>
      <c r="C36" s="42"/>
      <c r="D36" s="42"/>
      <c r="E36" s="42"/>
      <c r="F36" s="42"/>
      <c r="G36" s="10"/>
    </row>
    <row r="37" spans="1:8" ht="15" customHeight="1" x14ac:dyDescent="0.25">
      <c r="A37" s="11" t="s">
        <v>92</v>
      </c>
      <c r="B37" s="13"/>
      <c r="C37" s="39" t="s">
        <v>93</v>
      </c>
      <c r="D37" s="40"/>
      <c r="E37" s="40"/>
      <c r="F37" s="41"/>
      <c r="G37" s="70">
        <f>SUM(G38:G49)</f>
        <v>0</v>
      </c>
      <c r="H37" s="1"/>
    </row>
    <row r="38" spans="1:8" ht="36" x14ac:dyDescent="0.25">
      <c r="A38" s="63" t="s">
        <v>11</v>
      </c>
      <c r="B38" s="9" t="s">
        <v>101</v>
      </c>
      <c r="C38" s="15" t="s">
        <v>114</v>
      </c>
      <c r="D38" s="9" t="s">
        <v>9</v>
      </c>
      <c r="E38" s="9">
        <v>95</v>
      </c>
      <c r="F38" s="68"/>
      <c r="G38" s="68">
        <f t="shared" ref="G38:G48" si="0">E38*F38</f>
        <v>0</v>
      </c>
    </row>
    <row r="39" spans="1:8" ht="60" x14ac:dyDescent="0.25">
      <c r="A39" s="63" t="s">
        <v>59</v>
      </c>
      <c r="B39" s="9" t="s">
        <v>102</v>
      </c>
      <c r="C39" s="15" t="s">
        <v>115</v>
      </c>
      <c r="D39" s="9" t="s">
        <v>9</v>
      </c>
      <c r="E39" s="9">
        <v>95</v>
      </c>
      <c r="F39" s="68"/>
      <c r="G39" s="68">
        <f t="shared" si="0"/>
        <v>0</v>
      </c>
    </row>
    <row r="40" spans="1:8" ht="24" x14ac:dyDescent="0.25">
      <c r="A40" s="63" t="s">
        <v>60</v>
      </c>
      <c r="B40" s="9" t="s">
        <v>103</v>
      </c>
      <c r="C40" s="15" t="s">
        <v>116</v>
      </c>
      <c r="D40" s="9" t="s">
        <v>8</v>
      </c>
      <c r="E40" s="9">
        <v>51.3</v>
      </c>
      <c r="F40" s="68"/>
      <c r="G40" s="68">
        <f t="shared" si="0"/>
        <v>0</v>
      </c>
    </row>
    <row r="41" spans="1:8" ht="36" x14ac:dyDescent="0.25">
      <c r="A41" s="63" t="s">
        <v>61</v>
      </c>
      <c r="B41" s="9" t="s">
        <v>104</v>
      </c>
      <c r="C41" s="15" t="s">
        <v>117</v>
      </c>
      <c r="D41" s="9" t="s">
        <v>8</v>
      </c>
      <c r="E41" s="9">
        <v>51.3</v>
      </c>
      <c r="F41" s="68"/>
      <c r="G41" s="68">
        <f t="shared" si="0"/>
        <v>0</v>
      </c>
    </row>
    <row r="42" spans="1:8" ht="25.5" x14ac:dyDescent="0.25">
      <c r="A42" s="63" t="s">
        <v>62</v>
      </c>
      <c r="B42" s="38" t="s">
        <v>143</v>
      </c>
      <c r="C42" s="15" t="s">
        <v>118</v>
      </c>
      <c r="D42" s="9" t="s">
        <v>81</v>
      </c>
      <c r="E42" s="9">
        <v>82.08</v>
      </c>
      <c r="F42" s="68"/>
      <c r="G42" s="68">
        <f t="shared" ref="G42:G43" si="1">E42*F42</f>
        <v>0</v>
      </c>
    </row>
    <row r="43" spans="1:8" ht="48" x14ac:dyDescent="0.25">
      <c r="A43" s="63" t="s">
        <v>63</v>
      </c>
      <c r="B43" s="9" t="s">
        <v>83</v>
      </c>
      <c r="C43" s="15" t="s">
        <v>119</v>
      </c>
      <c r="D43" s="9" t="s">
        <v>9</v>
      </c>
      <c r="E43" s="9">
        <v>95</v>
      </c>
      <c r="F43" s="68"/>
      <c r="G43" s="68">
        <f t="shared" si="1"/>
        <v>0</v>
      </c>
    </row>
    <row r="44" spans="1:8" ht="24" x14ac:dyDescent="0.25">
      <c r="A44" s="63" t="s">
        <v>64</v>
      </c>
      <c r="B44" s="9" t="s">
        <v>105</v>
      </c>
      <c r="C44" s="15" t="s">
        <v>120</v>
      </c>
      <c r="D44" s="9" t="s">
        <v>138</v>
      </c>
      <c r="E44" s="9">
        <v>8.9999999999999993E-3</v>
      </c>
      <c r="F44" s="68"/>
      <c r="G44" s="68">
        <f t="shared" ref="G44:G46" si="2">E44*F44</f>
        <v>0</v>
      </c>
    </row>
    <row r="45" spans="1:8" ht="84" x14ac:dyDescent="0.25">
      <c r="A45" s="63" t="s">
        <v>65</v>
      </c>
      <c r="B45" s="9" t="s">
        <v>106</v>
      </c>
      <c r="C45" s="15" t="s">
        <v>121</v>
      </c>
      <c r="D45" s="9" t="s">
        <v>9</v>
      </c>
      <c r="E45" s="9">
        <v>95</v>
      </c>
      <c r="F45" s="68"/>
      <c r="G45" s="68">
        <f t="shared" si="2"/>
        <v>0</v>
      </c>
    </row>
    <row r="46" spans="1:8" ht="72" x14ac:dyDescent="0.25">
      <c r="A46" s="63" t="s">
        <v>66</v>
      </c>
      <c r="B46" s="9" t="s">
        <v>107</v>
      </c>
      <c r="C46" s="15" t="s">
        <v>122</v>
      </c>
      <c r="D46" s="9" t="s">
        <v>9</v>
      </c>
      <c r="E46" s="9">
        <v>95</v>
      </c>
      <c r="F46" s="68"/>
      <c r="G46" s="68">
        <f t="shared" si="2"/>
        <v>0</v>
      </c>
    </row>
    <row r="47" spans="1:8" ht="48" x14ac:dyDescent="0.25">
      <c r="A47" s="63" t="s">
        <v>67</v>
      </c>
      <c r="B47" s="9" t="s">
        <v>108</v>
      </c>
      <c r="C47" s="15" t="s">
        <v>123</v>
      </c>
      <c r="D47" s="9" t="s">
        <v>9</v>
      </c>
      <c r="E47" s="9">
        <v>95</v>
      </c>
      <c r="F47" s="68"/>
      <c r="G47" s="68">
        <f t="shared" si="0"/>
        <v>0</v>
      </c>
    </row>
    <row r="48" spans="1:8" ht="36" x14ac:dyDescent="0.25">
      <c r="A48" s="63" t="s">
        <v>68</v>
      </c>
      <c r="B48" s="9" t="s">
        <v>109</v>
      </c>
      <c r="C48" s="15" t="s">
        <v>124</v>
      </c>
      <c r="D48" s="9" t="s">
        <v>9</v>
      </c>
      <c r="E48" s="9">
        <v>95</v>
      </c>
      <c r="F48" s="68"/>
      <c r="G48" s="68">
        <f t="shared" si="0"/>
        <v>0</v>
      </c>
    </row>
    <row r="49" spans="1:8" ht="36" x14ac:dyDescent="0.25">
      <c r="A49" s="63" t="s">
        <v>69</v>
      </c>
      <c r="B49" s="9" t="s">
        <v>84</v>
      </c>
      <c r="C49" s="15" t="s">
        <v>125</v>
      </c>
      <c r="D49" s="9" t="s">
        <v>9</v>
      </c>
      <c r="E49" s="9">
        <v>95</v>
      </c>
      <c r="F49" s="68"/>
      <c r="G49" s="68">
        <f t="shared" ref="G49:G58" si="3">E49*F49</f>
        <v>0</v>
      </c>
    </row>
    <row r="50" spans="1:8" ht="15" customHeight="1" x14ac:dyDescent="0.25">
      <c r="A50" s="11" t="s">
        <v>94</v>
      </c>
      <c r="B50" s="13"/>
      <c r="C50" s="39" t="s">
        <v>96</v>
      </c>
      <c r="D50" s="40"/>
      <c r="E50" s="40"/>
      <c r="F50" s="41"/>
      <c r="G50" s="70">
        <f>SUM(G51:G58)</f>
        <v>0</v>
      </c>
      <c r="H50" s="1"/>
    </row>
    <row r="51" spans="1:8" ht="36" x14ac:dyDescent="0.25">
      <c r="A51" s="63" t="s">
        <v>12</v>
      </c>
      <c r="B51" s="9" t="s">
        <v>110</v>
      </c>
      <c r="C51" s="15" t="s">
        <v>126</v>
      </c>
      <c r="D51" s="9" t="s">
        <v>7</v>
      </c>
      <c r="E51" s="9">
        <v>163</v>
      </c>
      <c r="F51" s="68"/>
      <c r="G51" s="68">
        <f t="shared" ref="G51:G57" si="4">E51*F51</f>
        <v>0</v>
      </c>
    </row>
    <row r="52" spans="1:8" ht="24" x14ac:dyDescent="0.25">
      <c r="A52" s="63" t="s">
        <v>13</v>
      </c>
      <c r="B52" s="9" t="s">
        <v>103</v>
      </c>
      <c r="C52" s="15" t="s">
        <v>116</v>
      </c>
      <c r="D52" s="9" t="s">
        <v>8</v>
      </c>
      <c r="E52" s="9">
        <v>19.559999999999999</v>
      </c>
      <c r="F52" s="68"/>
      <c r="G52" s="68">
        <f t="shared" si="4"/>
        <v>0</v>
      </c>
    </row>
    <row r="53" spans="1:8" ht="36" x14ac:dyDescent="0.25">
      <c r="A53" s="63" t="s">
        <v>14</v>
      </c>
      <c r="B53" s="9" t="s">
        <v>104</v>
      </c>
      <c r="C53" s="15" t="s">
        <v>117</v>
      </c>
      <c r="D53" s="9" t="s">
        <v>8</v>
      </c>
      <c r="E53" s="9">
        <v>19.559999999999999</v>
      </c>
      <c r="F53" s="68"/>
      <c r="G53" s="68">
        <f t="shared" si="4"/>
        <v>0</v>
      </c>
    </row>
    <row r="54" spans="1:8" ht="36" x14ac:dyDescent="0.25">
      <c r="A54" s="63" t="s">
        <v>15</v>
      </c>
      <c r="B54" s="9" t="s">
        <v>111</v>
      </c>
      <c r="C54" s="15" t="s">
        <v>127</v>
      </c>
      <c r="D54" s="9" t="s">
        <v>81</v>
      </c>
      <c r="E54" s="9">
        <v>31.29</v>
      </c>
      <c r="F54" s="68"/>
      <c r="G54" s="68">
        <f t="shared" si="4"/>
        <v>0</v>
      </c>
    </row>
    <row r="55" spans="1:8" ht="24" x14ac:dyDescent="0.25">
      <c r="A55" s="63" t="s">
        <v>16</v>
      </c>
      <c r="B55" s="9" t="s">
        <v>82</v>
      </c>
      <c r="C55" s="15" t="s">
        <v>128</v>
      </c>
      <c r="D55" s="9" t="s">
        <v>8</v>
      </c>
      <c r="E55" s="9">
        <v>13.04</v>
      </c>
      <c r="F55" s="68"/>
      <c r="G55" s="68">
        <f t="shared" si="4"/>
        <v>0</v>
      </c>
    </row>
    <row r="56" spans="1:8" ht="36" x14ac:dyDescent="0.25">
      <c r="A56" s="63" t="s">
        <v>17</v>
      </c>
      <c r="B56" s="9" t="s">
        <v>109</v>
      </c>
      <c r="C56" s="15" t="s">
        <v>124</v>
      </c>
      <c r="D56" s="9" t="s">
        <v>9</v>
      </c>
      <c r="E56" s="9">
        <v>9.7799999999999994</v>
      </c>
      <c r="F56" s="68"/>
      <c r="G56" s="68">
        <f t="shared" ref="G56" si="5">E56*F56</f>
        <v>0</v>
      </c>
    </row>
    <row r="57" spans="1:8" ht="60" x14ac:dyDescent="0.25">
      <c r="A57" s="63" t="s">
        <v>18</v>
      </c>
      <c r="B57" s="9" t="s">
        <v>112</v>
      </c>
      <c r="C57" s="15" t="s">
        <v>129</v>
      </c>
      <c r="D57" s="9" t="s">
        <v>9</v>
      </c>
      <c r="E57" s="9">
        <v>9.7799999999999994</v>
      </c>
      <c r="F57" s="68"/>
      <c r="G57" s="68">
        <f t="shared" si="4"/>
        <v>0</v>
      </c>
    </row>
    <row r="58" spans="1:8" ht="48" x14ac:dyDescent="0.25">
      <c r="A58" s="63" t="s">
        <v>35</v>
      </c>
      <c r="B58" s="9" t="s">
        <v>113</v>
      </c>
      <c r="C58" s="15" t="s">
        <v>130</v>
      </c>
      <c r="D58" s="9" t="s">
        <v>7</v>
      </c>
      <c r="E58" s="9">
        <v>163</v>
      </c>
      <c r="F58" s="68"/>
      <c r="G58" s="68">
        <f t="shared" si="3"/>
        <v>0</v>
      </c>
    </row>
    <row r="59" spans="1:8" s="6" customFormat="1" ht="12.75" x14ac:dyDescent="0.2">
      <c r="A59" s="7"/>
      <c r="B59" s="43" t="s">
        <v>97</v>
      </c>
      <c r="C59" s="43"/>
      <c r="D59" s="43"/>
      <c r="E59" s="43"/>
      <c r="F59" s="43"/>
      <c r="G59" s="71">
        <f>SUM(G37,G50)</f>
        <v>0</v>
      </c>
    </row>
    <row r="60" spans="1:8" s="8" customFormat="1" x14ac:dyDescent="0.25">
      <c r="A60" s="10" t="s">
        <v>47</v>
      </c>
      <c r="B60" s="42" t="s">
        <v>98</v>
      </c>
      <c r="C60" s="42"/>
      <c r="D60" s="42"/>
      <c r="E60" s="42"/>
      <c r="F60" s="42"/>
      <c r="G60" s="36"/>
    </row>
    <row r="61" spans="1:8" ht="17.25" customHeight="1" x14ac:dyDescent="0.25">
      <c r="A61" s="11">
        <v>3</v>
      </c>
      <c r="B61" s="12"/>
      <c r="C61" s="39" t="s">
        <v>99</v>
      </c>
      <c r="D61" s="40"/>
      <c r="E61" s="40"/>
      <c r="F61" s="41"/>
      <c r="G61" s="14">
        <f>SUM(G62:G64)</f>
        <v>0</v>
      </c>
    </row>
    <row r="62" spans="1:8" ht="25.5" x14ac:dyDescent="0.25">
      <c r="A62" s="63" t="s">
        <v>19</v>
      </c>
      <c r="B62" s="38" t="s">
        <v>143</v>
      </c>
      <c r="C62" s="15" t="s">
        <v>131</v>
      </c>
      <c r="D62" s="9" t="s">
        <v>10</v>
      </c>
      <c r="E62" s="9">
        <v>1</v>
      </c>
      <c r="F62" s="68"/>
      <c r="G62" s="68">
        <f>E62*F62</f>
        <v>0</v>
      </c>
    </row>
    <row r="63" spans="1:8" ht="25.5" x14ac:dyDescent="0.25">
      <c r="A63" s="63" t="s">
        <v>20</v>
      </c>
      <c r="B63" s="38" t="s">
        <v>143</v>
      </c>
      <c r="C63" s="15" t="s">
        <v>132</v>
      </c>
      <c r="D63" s="9" t="s">
        <v>10</v>
      </c>
      <c r="E63" s="9">
        <v>1</v>
      </c>
      <c r="F63" s="68"/>
      <c r="G63" s="68">
        <f>E63*F63</f>
        <v>0</v>
      </c>
    </row>
    <row r="64" spans="1:8" ht="36" x14ac:dyDescent="0.25">
      <c r="A64" s="63" t="s">
        <v>21</v>
      </c>
      <c r="B64" s="38" t="s">
        <v>143</v>
      </c>
      <c r="C64" s="15" t="s">
        <v>133</v>
      </c>
      <c r="D64" s="9" t="s">
        <v>10</v>
      </c>
      <c r="E64" s="9">
        <v>3</v>
      </c>
      <c r="F64" s="68"/>
      <c r="G64" s="68">
        <f t="shared" ref="G64" si="6">E64*F64</f>
        <v>0</v>
      </c>
    </row>
    <row r="65" spans="1:7" s="6" customFormat="1" ht="12.75" x14ac:dyDescent="0.2">
      <c r="A65" s="4"/>
      <c r="B65" s="43" t="s">
        <v>139</v>
      </c>
      <c r="C65" s="43"/>
      <c r="D65" s="43"/>
      <c r="E65" s="43"/>
      <c r="F65" s="43"/>
      <c r="G65" s="71">
        <f>SUM(G61)</f>
        <v>0</v>
      </c>
    </row>
    <row r="66" spans="1:7" s="8" customFormat="1" x14ac:dyDescent="0.25">
      <c r="A66" s="10" t="s">
        <v>48</v>
      </c>
      <c r="B66" s="42" t="s">
        <v>90</v>
      </c>
      <c r="C66" s="42"/>
      <c r="D66" s="42"/>
      <c r="E66" s="42"/>
      <c r="F66" s="42"/>
      <c r="G66" s="36"/>
    </row>
    <row r="67" spans="1:7" ht="17.25" customHeight="1" x14ac:dyDescent="0.25">
      <c r="A67" s="11">
        <v>4</v>
      </c>
      <c r="B67" s="12"/>
      <c r="C67" s="39" t="s">
        <v>100</v>
      </c>
      <c r="D67" s="40"/>
      <c r="E67" s="40"/>
      <c r="F67" s="41"/>
      <c r="G67" s="70">
        <f>SUM(G68:G71)</f>
        <v>0</v>
      </c>
    </row>
    <row r="68" spans="1:7" ht="25.5" x14ac:dyDescent="0.25">
      <c r="A68" s="63" t="s">
        <v>22</v>
      </c>
      <c r="B68" s="38" t="s">
        <v>143</v>
      </c>
      <c r="C68" s="15" t="s">
        <v>134</v>
      </c>
      <c r="D68" s="9" t="s">
        <v>10</v>
      </c>
      <c r="E68" s="9">
        <v>1</v>
      </c>
      <c r="F68" s="68"/>
      <c r="G68" s="68">
        <f>E68*F68</f>
        <v>0</v>
      </c>
    </row>
    <row r="69" spans="1:7" ht="25.5" x14ac:dyDescent="0.25">
      <c r="A69" s="63" t="s">
        <v>23</v>
      </c>
      <c r="B69" s="38" t="s">
        <v>143</v>
      </c>
      <c r="C69" s="15" t="s">
        <v>135</v>
      </c>
      <c r="D69" s="9" t="s">
        <v>10</v>
      </c>
      <c r="E69" s="9">
        <v>1</v>
      </c>
      <c r="F69" s="68"/>
      <c r="G69" s="68">
        <f>E69*F69</f>
        <v>0</v>
      </c>
    </row>
    <row r="70" spans="1:7" ht="25.5" x14ac:dyDescent="0.25">
      <c r="A70" s="63" t="s">
        <v>24</v>
      </c>
      <c r="B70" s="38" t="s">
        <v>143</v>
      </c>
      <c r="C70" s="15" t="s">
        <v>136</v>
      </c>
      <c r="D70" s="9" t="s">
        <v>10</v>
      </c>
      <c r="E70" s="9">
        <v>1</v>
      </c>
      <c r="F70" s="68"/>
      <c r="G70" s="68">
        <f>E70*F70</f>
        <v>0</v>
      </c>
    </row>
    <row r="71" spans="1:7" ht="25.5" x14ac:dyDescent="0.25">
      <c r="A71" s="63" t="s">
        <v>25</v>
      </c>
      <c r="B71" s="38" t="s">
        <v>143</v>
      </c>
      <c r="C71" s="15" t="s">
        <v>137</v>
      </c>
      <c r="D71" s="9" t="s">
        <v>10</v>
      </c>
      <c r="E71" s="9">
        <v>4</v>
      </c>
      <c r="F71" s="68"/>
      <c r="G71" s="68">
        <f>E71*F71</f>
        <v>0</v>
      </c>
    </row>
    <row r="72" spans="1:7" ht="17.25" customHeight="1" x14ac:dyDescent="0.25">
      <c r="A72" s="11">
        <v>5</v>
      </c>
      <c r="B72" s="12"/>
      <c r="C72" s="39" t="s">
        <v>93</v>
      </c>
      <c r="D72" s="40"/>
      <c r="E72" s="40"/>
      <c r="F72" s="41"/>
      <c r="G72" s="70">
        <f>SUM(G73:G84)</f>
        <v>0</v>
      </c>
    </row>
    <row r="73" spans="1:7" ht="36" x14ac:dyDescent="0.25">
      <c r="A73" s="63" t="s">
        <v>26</v>
      </c>
      <c r="B73" s="9" t="s">
        <v>101</v>
      </c>
      <c r="C73" s="15" t="s">
        <v>114</v>
      </c>
      <c r="D73" s="9" t="s">
        <v>9</v>
      </c>
      <c r="E73" s="9">
        <v>83</v>
      </c>
      <c r="F73" s="68"/>
      <c r="G73" s="68">
        <f t="shared" ref="G73:G83" si="7">E73*F73</f>
        <v>0</v>
      </c>
    </row>
    <row r="74" spans="1:7" ht="60" x14ac:dyDescent="0.25">
      <c r="A74" s="63" t="s">
        <v>27</v>
      </c>
      <c r="B74" s="9" t="s">
        <v>102</v>
      </c>
      <c r="C74" s="15" t="s">
        <v>115</v>
      </c>
      <c r="D74" s="9" t="s">
        <v>9</v>
      </c>
      <c r="E74" s="9">
        <v>83</v>
      </c>
      <c r="F74" s="68"/>
      <c r="G74" s="68">
        <f t="shared" si="7"/>
        <v>0</v>
      </c>
    </row>
    <row r="75" spans="1:7" ht="24" x14ac:dyDescent="0.25">
      <c r="A75" s="63" t="s">
        <v>28</v>
      </c>
      <c r="B75" s="9" t="s">
        <v>103</v>
      </c>
      <c r="C75" s="15" t="s">
        <v>116</v>
      </c>
      <c r="D75" s="9" t="s">
        <v>8</v>
      </c>
      <c r="E75" s="9">
        <v>44.82</v>
      </c>
      <c r="F75" s="68"/>
      <c r="G75" s="68">
        <f t="shared" si="7"/>
        <v>0</v>
      </c>
    </row>
    <row r="76" spans="1:7" ht="36" x14ac:dyDescent="0.25">
      <c r="A76" s="63" t="s">
        <v>29</v>
      </c>
      <c r="B76" s="9" t="s">
        <v>104</v>
      </c>
      <c r="C76" s="15" t="s">
        <v>117</v>
      </c>
      <c r="D76" s="9" t="s">
        <v>8</v>
      </c>
      <c r="E76" s="9">
        <v>44.82</v>
      </c>
      <c r="F76" s="68"/>
      <c r="G76" s="68">
        <f t="shared" si="7"/>
        <v>0</v>
      </c>
    </row>
    <row r="77" spans="1:7" ht="25.5" x14ac:dyDescent="0.25">
      <c r="A77" s="63" t="s">
        <v>36</v>
      </c>
      <c r="B77" s="38" t="s">
        <v>143</v>
      </c>
      <c r="C77" s="15" t="s">
        <v>118</v>
      </c>
      <c r="D77" s="9" t="s">
        <v>81</v>
      </c>
      <c r="E77" s="9">
        <v>71.709999999999994</v>
      </c>
      <c r="F77" s="68"/>
      <c r="G77" s="68">
        <f t="shared" si="7"/>
        <v>0</v>
      </c>
    </row>
    <row r="78" spans="1:7" ht="48" x14ac:dyDescent="0.25">
      <c r="A78" s="63" t="s">
        <v>70</v>
      </c>
      <c r="B78" s="9" t="s">
        <v>83</v>
      </c>
      <c r="C78" s="15" t="s">
        <v>119</v>
      </c>
      <c r="D78" s="9" t="s">
        <v>9</v>
      </c>
      <c r="E78" s="9">
        <v>83</v>
      </c>
      <c r="F78" s="68"/>
      <c r="G78" s="68">
        <f t="shared" si="7"/>
        <v>0</v>
      </c>
    </row>
    <row r="79" spans="1:7" ht="24" x14ac:dyDescent="0.25">
      <c r="A79" s="63" t="s">
        <v>71</v>
      </c>
      <c r="B79" s="9" t="s">
        <v>105</v>
      </c>
      <c r="C79" s="15" t="s">
        <v>120</v>
      </c>
      <c r="D79" s="9" t="s">
        <v>138</v>
      </c>
      <c r="E79" s="9">
        <v>8.0000000000000002E-3</v>
      </c>
      <c r="F79" s="68"/>
      <c r="G79" s="68">
        <f t="shared" si="7"/>
        <v>0</v>
      </c>
    </row>
    <row r="80" spans="1:7" ht="78.75" customHeight="1" x14ac:dyDescent="0.25">
      <c r="A80" s="63" t="s">
        <v>72</v>
      </c>
      <c r="B80" s="9" t="s">
        <v>106</v>
      </c>
      <c r="C80" s="15" t="s">
        <v>121</v>
      </c>
      <c r="D80" s="9" t="s">
        <v>9</v>
      </c>
      <c r="E80" s="9">
        <v>83</v>
      </c>
      <c r="F80" s="68"/>
      <c r="G80" s="68">
        <f t="shared" si="7"/>
        <v>0</v>
      </c>
    </row>
    <row r="81" spans="1:8" ht="72" x14ac:dyDescent="0.25">
      <c r="A81" s="63" t="s">
        <v>73</v>
      </c>
      <c r="B81" s="9" t="s">
        <v>107</v>
      </c>
      <c r="C81" s="15" t="s">
        <v>122</v>
      </c>
      <c r="D81" s="9" t="s">
        <v>9</v>
      </c>
      <c r="E81" s="9">
        <v>83</v>
      </c>
      <c r="F81" s="68"/>
      <c r="G81" s="68">
        <f t="shared" si="7"/>
        <v>0</v>
      </c>
    </row>
    <row r="82" spans="1:8" ht="48" x14ac:dyDescent="0.25">
      <c r="A82" s="63" t="s">
        <v>74</v>
      </c>
      <c r="B82" s="9" t="s">
        <v>108</v>
      </c>
      <c r="C82" s="15" t="s">
        <v>123</v>
      </c>
      <c r="D82" s="9" t="s">
        <v>9</v>
      </c>
      <c r="E82" s="9">
        <v>83</v>
      </c>
      <c r="F82" s="68"/>
      <c r="G82" s="68">
        <f t="shared" si="7"/>
        <v>0</v>
      </c>
    </row>
    <row r="83" spans="1:8" ht="36" x14ac:dyDescent="0.25">
      <c r="A83" s="63" t="s">
        <v>75</v>
      </c>
      <c r="B83" s="9" t="s">
        <v>109</v>
      </c>
      <c r="C83" s="15" t="s">
        <v>124</v>
      </c>
      <c r="D83" s="9" t="s">
        <v>9</v>
      </c>
      <c r="E83" s="9">
        <v>83</v>
      </c>
      <c r="F83" s="68"/>
      <c r="G83" s="68">
        <f t="shared" si="7"/>
        <v>0</v>
      </c>
    </row>
    <row r="84" spans="1:8" ht="36" x14ac:dyDescent="0.25">
      <c r="A84" s="63" t="s">
        <v>76</v>
      </c>
      <c r="B84" s="9" t="s">
        <v>84</v>
      </c>
      <c r="C84" s="15" t="s">
        <v>125</v>
      </c>
      <c r="D84" s="9" t="s">
        <v>9</v>
      </c>
      <c r="E84" s="9">
        <v>83</v>
      </c>
      <c r="F84" s="68"/>
      <c r="G84" s="68">
        <f t="shared" ref="G84" si="8">E84*F84</f>
        <v>0</v>
      </c>
    </row>
    <row r="85" spans="1:8" ht="15" customHeight="1" x14ac:dyDescent="0.25">
      <c r="A85" s="11">
        <v>6</v>
      </c>
      <c r="B85" s="13"/>
      <c r="C85" s="39" t="s">
        <v>96</v>
      </c>
      <c r="D85" s="40"/>
      <c r="E85" s="40"/>
      <c r="F85" s="41"/>
      <c r="G85" s="70">
        <f>SUM(G86:G93)</f>
        <v>0</v>
      </c>
      <c r="H85" s="1"/>
    </row>
    <row r="86" spans="1:8" ht="36" x14ac:dyDescent="0.25">
      <c r="A86" s="63" t="s">
        <v>30</v>
      </c>
      <c r="B86" s="9" t="s">
        <v>110</v>
      </c>
      <c r="C86" s="15" t="s">
        <v>126</v>
      </c>
      <c r="D86" s="9" t="s">
        <v>7</v>
      </c>
      <c r="E86" s="9">
        <v>30</v>
      </c>
      <c r="F86" s="68"/>
      <c r="G86" s="69">
        <f>E86*F86</f>
        <v>0</v>
      </c>
    </row>
    <row r="87" spans="1:8" ht="24" x14ac:dyDescent="0.25">
      <c r="A87" s="63" t="s">
        <v>31</v>
      </c>
      <c r="B87" s="9" t="s">
        <v>103</v>
      </c>
      <c r="C87" s="15" t="s">
        <v>116</v>
      </c>
      <c r="D87" s="9" t="s">
        <v>8</v>
      </c>
      <c r="E87" s="9">
        <v>3.6</v>
      </c>
      <c r="F87" s="68"/>
      <c r="G87" s="68">
        <f t="shared" ref="G87:G91" si="9">E87*F87</f>
        <v>0</v>
      </c>
    </row>
    <row r="88" spans="1:8" ht="36" x14ac:dyDescent="0.25">
      <c r="A88" s="63" t="s">
        <v>32</v>
      </c>
      <c r="B88" s="9" t="s">
        <v>104</v>
      </c>
      <c r="C88" s="15" t="s">
        <v>117</v>
      </c>
      <c r="D88" s="9" t="s">
        <v>8</v>
      </c>
      <c r="E88" s="9">
        <v>3.6</v>
      </c>
      <c r="F88" s="68"/>
      <c r="G88" s="68">
        <f t="shared" si="9"/>
        <v>0</v>
      </c>
    </row>
    <row r="89" spans="1:8" ht="25.5" x14ac:dyDescent="0.25">
      <c r="A89" s="63" t="s">
        <v>33</v>
      </c>
      <c r="B89" s="38" t="s">
        <v>143</v>
      </c>
      <c r="C89" s="15" t="s">
        <v>127</v>
      </c>
      <c r="D89" s="9" t="s">
        <v>81</v>
      </c>
      <c r="E89" s="9">
        <v>5.76</v>
      </c>
      <c r="F89" s="68"/>
      <c r="G89" s="68">
        <f t="shared" si="9"/>
        <v>0</v>
      </c>
    </row>
    <row r="90" spans="1:8" ht="24" x14ac:dyDescent="0.25">
      <c r="A90" s="63" t="s">
        <v>77</v>
      </c>
      <c r="B90" s="9" t="s">
        <v>82</v>
      </c>
      <c r="C90" s="15" t="s">
        <v>128</v>
      </c>
      <c r="D90" s="9" t="s">
        <v>8</v>
      </c>
      <c r="E90" s="9">
        <v>2.4</v>
      </c>
      <c r="F90" s="68"/>
      <c r="G90" s="68">
        <f t="shared" si="9"/>
        <v>0</v>
      </c>
    </row>
    <row r="91" spans="1:8" ht="36" x14ac:dyDescent="0.25">
      <c r="A91" s="63" t="s">
        <v>78</v>
      </c>
      <c r="B91" s="9" t="s">
        <v>109</v>
      </c>
      <c r="C91" s="15" t="s">
        <v>124</v>
      </c>
      <c r="D91" s="9" t="s">
        <v>9</v>
      </c>
      <c r="E91" s="9">
        <v>1.8</v>
      </c>
      <c r="F91" s="68"/>
      <c r="G91" s="68">
        <f t="shared" si="9"/>
        <v>0</v>
      </c>
    </row>
    <row r="92" spans="1:8" ht="60" x14ac:dyDescent="0.25">
      <c r="A92" s="63" t="s">
        <v>79</v>
      </c>
      <c r="B92" s="9" t="s">
        <v>112</v>
      </c>
      <c r="C92" s="15" t="s">
        <v>129</v>
      </c>
      <c r="D92" s="9" t="s">
        <v>9</v>
      </c>
      <c r="E92" s="9">
        <v>1.8</v>
      </c>
      <c r="F92" s="68"/>
      <c r="G92" s="69">
        <f t="shared" ref="G92:G93" si="10">E92*F92</f>
        <v>0</v>
      </c>
    </row>
    <row r="93" spans="1:8" ht="48" x14ac:dyDescent="0.25">
      <c r="A93" s="63" t="s">
        <v>80</v>
      </c>
      <c r="B93" s="9" t="s">
        <v>113</v>
      </c>
      <c r="C93" s="15" t="s">
        <v>130</v>
      </c>
      <c r="D93" s="9" t="s">
        <v>7</v>
      </c>
      <c r="E93" s="9">
        <v>30</v>
      </c>
      <c r="F93" s="68"/>
      <c r="G93" s="69">
        <f t="shared" si="10"/>
        <v>0</v>
      </c>
    </row>
    <row r="94" spans="1:8" s="6" customFormat="1" ht="12.75" x14ac:dyDescent="0.2">
      <c r="A94" s="4"/>
      <c r="B94" s="43" t="s">
        <v>91</v>
      </c>
      <c r="C94" s="43"/>
      <c r="D94" s="43"/>
      <c r="E94" s="43"/>
      <c r="F94" s="43"/>
      <c r="G94" s="5">
        <f>SUM(G67,G72,G85)</f>
        <v>0</v>
      </c>
    </row>
    <row r="95" spans="1:8" x14ac:dyDescent="0.25">
      <c r="A95" s="17"/>
      <c r="B95" s="59" t="s">
        <v>85</v>
      </c>
      <c r="C95" s="60"/>
      <c r="D95" s="60"/>
      <c r="E95" s="60"/>
      <c r="F95" s="61"/>
      <c r="G95" s="18">
        <f>SUM(G59,G65,G94)</f>
        <v>0</v>
      </c>
    </row>
    <row r="96" spans="1:8" x14ac:dyDescent="0.25">
      <c r="A96" s="17"/>
      <c r="B96" s="59" t="s">
        <v>34</v>
      </c>
      <c r="C96" s="60"/>
      <c r="D96" s="60"/>
      <c r="E96" s="60"/>
      <c r="F96" s="61"/>
      <c r="G96" s="18">
        <f>G95*23%</f>
        <v>0</v>
      </c>
    </row>
    <row r="97" spans="1:7" x14ac:dyDescent="0.25">
      <c r="A97" s="17"/>
      <c r="B97" s="59" t="s">
        <v>86</v>
      </c>
      <c r="C97" s="60"/>
      <c r="D97" s="60"/>
      <c r="E97" s="60"/>
      <c r="F97" s="61"/>
      <c r="G97" s="18">
        <f>G95+G96</f>
        <v>0</v>
      </c>
    </row>
    <row r="98" spans="1:7" s="65" customFormat="1" x14ac:dyDescent="0.25">
      <c r="A98" s="64"/>
    </row>
    <row r="99" spans="1:7" ht="42" customHeight="1" x14ac:dyDescent="0.25">
      <c r="D99" s="57" t="s">
        <v>42</v>
      </c>
      <c r="E99" s="57"/>
      <c r="F99" s="57"/>
      <c r="G99" s="57"/>
    </row>
    <row r="100" spans="1:7" ht="23.25" customHeight="1" x14ac:dyDescent="0.25">
      <c r="D100" s="58" t="s">
        <v>43</v>
      </c>
      <c r="E100" s="58"/>
      <c r="F100" s="58"/>
      <c r="G100" s="58"/>
    </row>
  </sheetData>
  <mergeCells count="36">
    <mergeCell ref="C72:F72"/>
    <mergeCell ref="C50:F50"/>
    <mergeCell ref="B23:D23"/>
    <mergeCell ref="B22:G22"/>
    <mergeCell ref="D99:G99"/>
    <mergeCell ref="D100:G100"/>
    <mergeCell ref="B95:F95"/>
    <mergeCell ref="B96:F96"/>
    <mergeCell ref="B97:F97"/>
    <mergeCell ref="B94:F94"/>
    <mergeCell ref="B59:F59"/>
    <mergeCell ref="B36:F36"/>
    <mergeCell ref="B60:F60"/>
    <mergeCell ref="A33:G33"/>
    <mergeCell ref="B24:F24"/>
    <mergeCell ref="B26:F26"/>
    <mergeCell ref="B28:F28"/>
    <mergeCell ref="B25:G25"/>
    <mergeCell ref="B27:G27"/>
    <mergeCell ref="C37:F37"/>
    <mergeCell ref="B31:E31"/>
    <mergeCell ref="B3:F3"/>
    <mergeCell ref="D11:E11"/>
    <mergeCell ref="D12:E12"/>
    <mergeCell ref="D13:E13"/>
    <mergeCell ref="D14:E14"/>
    <mergeCell ref="D15:E15"/>
    <mergeCell ref="D16:E16"/>
    <mergeCell ref="D17:E17"/>
    <mergeCell ref="D20:F20"/>
    <mergeCell ref="D19:F19"/>
    <mergeCell ref="C61:F61"/>
    <mergeCell ref="B66:F66"/>
    <mergeCell ref="B65:F65"/>
    <mergeCell ref="C67:F67"/>
    <mergeCell ref="C85:F85"/>
  </mergeCells>
  <phoneticPr fontId="7" type="noConversion"/>
  <printOptions horizontalCentered="1"/>
  <pageMargins left="0.59" right="0.28000000000000003" top="0.65" bottom="0.89" header="0.31496062992125984" footer="0.31496062992125984"/>
  <pageSetup paperSize="9" scale="99" orientation="portrait" r:id="rId1"/>
  <headerFooter>
    <oddHeader>&amp;R&amp;10WIPP.BZPiFZ.271.22.2023</oddHeader>
    <oddFooter>&amp;R&amp;10&amp;Pz&amp;N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ZZK_SUW</vt:lpstr>
      <vt:lpstr>ZZK_SUW!Tytuły_wydruku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Grazyna Stanczak</dc:creator>
  <cp:lastModifiedBy>Dorota Bethke</cp:lastModifiedBy>
  <cp:lastPrinted>2024-09-10T13:43:55Z</cp:lastPrinted>
  <dcterms:created xsi:type="dcterms:W3CDTF">2021-07-26T06:15:19Z</dcterms:created>
  <dcterms:modified xsi:type="dcterms:W3CDTF">2024-09-10T14:09:46Z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