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il1968\Desktop\Ewelina\Przetarg nieograniczony\U 132 2024 zbiorowe żywienie ŻYWNOŚCIÓWKA\3. SWZ\"/>
    </mc:Choice>
  </mc:AlternateContent>
  <bookViews>
    <workbookView xWindow="0" yWindow="0" windowWidth="21576" windowHeight="11196"/>
  </bookViews>
  <sheets>
    <sheet name="Arkusz1" sheetId="1" r:id="rId1"/>
  </sheets>
  <definedNames>
    <definedName name="_xlnm.Print_Area" localSheetId="0">Arkusz1!$A$1:$R$25</definedName>
  </definedNames>
  <calcPr calcId="162913" fullPrecision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 l="1"/>
  <c r="L14" i="1" s="1"/>
  <c r="E16" i="1"/>
  <c r="H16" i="1" s="1"/>
  <c r="E12" i="1"/>
  <c r="H12" i="1" s="1"/>
  <c r="G16" i="1" l="1"/>
  <c r="G14" i="1"/>
  <c r="G12" i="1"/>
  <c r="P16" i="1"/>
  <c r="L16" i="1"/>
  <c r="H14" i="1"/>
  <c r="L12" i="1"/>
  <c r="O14" i="1"/>
  <c r="P14" i="1" s="1"/>
  <c r="O16" i="1"/>
  <c r="O12" i="1"/>
  <c r="P12" i="1" s="1"/>
  <c r="R16" i="1" l="1"/>
  <c r="Q16" i="1" s="1"/>
  <c r="N16" i="1"/>
  <c r="M16" i="1" s="1"/>
  <c r="J16" i="1"/>
  <c r="I16" i="1" s="1"/>
  <c r="N14" i="1"/>
  <c r="M14" i="1" s="1"/>
  <c r="J14" i="1"/>
  <c r="I14" i="1" s="1"/>
  <c r="R14" i="1"/>
  <c r="Q14" i="1" s="1"/>
  <c r="R12" i="1"/>
  <c r="Q12" i="1" s="1"/>
  <c r="N12" i="1"/>
  <c r="M12" i="1" s="1"/>
  <c r="J12" i="1"/>
  <c r="I12" i="1" s="1"/>
  <c r="H18" i="1"/>
  <c r="P18" i="1"/>
  <c r="L18" i="1"/>
  <c r="N18" i="1" l="1"/>
  <c r="J18" i="1"/>
  <c r="R18" i="1"/>
  <c r="Q18" i="1"/>
  <c r="I18" i="1"/>
  <c r="M18" i="1"/>
</calcChain>
</file>

<file path=xl/sharedStrings.xml><?xml version="1.0" encoding="utf-8"?>
<sst xmlns="http://schemas.openxmlformats.org/spreadsheetml/2006/main" count="48" uniqueCount="39">
  <si>
    <t>norma wyżywienia</t>
  </si>
  <si>
    <t>z narzutem brutto [zł]</t>
  </si>
  <si>
    <t>stawka VAT [%]</t>
  </si>
  <si>
    <t>z narzutem netto [zł]</t>
  </si>
  <si>
    <t>kwota VAT [zł]</t>
  </si>
  <si>
    <t>„020”</t>
  </si>
  <si>
    <t>w wymiarze 100%</t>
  </si>
  <si>
    <t>„110”</t>
  </si>
  <si>
    <t>„160”</t>
  </si>
  <si>
    <t>Nazwa, adres oraz kontakt WYKONAWCY:</t>
  </si>
  <si>
    <t>..................................……………………………………….........................................</t>
  </si>
  <si>
    <t>żywienie w m. Biała Podlaska</t>
  </si>
  <si>
    <t>Usługa żywienia systemem zleconym obejmuje ok. 250 - 300 żołnierzy/DZIEŃ</t>
  </si>
  <si>
    <t>*Proszę uzupełnić tylko pola zaznaczone kolorem żółtym</t>
  </si>
  <si>
    <t>wartość narzutu netto [zł]</t>
  </si>
  <si>
    <t>(kol.3 + kol.4)</t>
  </si>
  <si>
    <t>(kol.5 x kol.6)</t>
  </si>
  <si>
    <t>całkowita wartość netto [zł]</t>
  </si>
  <si>
    <t>(kol.10 - kol.8)</t>
  </si>
  <si>
    <t xml:space="preserve">całkowita wartość brutto [zł] </t>
  </si>
  <si>
    <t>Ilość racji dziennych w zamówieniu podstawowym</t>
  </si>
  <si>
    <t>Ilość racji dziennych w zamówieniu opcjonalnym</t>
  </si>
  <si>
    <t>Wykonawca gwarantuje, że podana cena jednostkowa 1 racji dziennej wszystkich norm wyżywienia wraz z narzutem Wykonawcy jest stała przez cały okres obowiązywania umowy.</t>
  </si>
  <si>
    <t>UWAGA:</t>
  </si>
  <si>
    <t>Cena uwzględnia wszelkie koszty związane z wykonaniem przedmiotu zamówienia, tj. m.in. koszty przygotowania posiłków (surowców spożywczych), pracy osób do przygotowania posiłków, koszty naczyń jednorazowego użytku w ilości odpowiedniej do ilości żywionych oraz rodzaju wydawanych posiłków, dowóz oraz wszelkie koszty, bez których wykonanie zamówienia byłoby niemożliwe.</t>
  </si>
  <si>
    <t>(kol.2 x kol.5)</t>
  </si>
  <si>
    <t>(kol.5 x kol.11)</t>
  </si>
  <si>
    <t>(kol.2 x kol.7)</t>
  </si>
  <si>
    <t>(kol.14 - kol.12)</t>
  </si>
  <si>
    <t>(kol.7 x kol.11)</t>
  </si>
  <si>
    <t>Ilość racji dziennych podsawa + opcja</t>
  </si>
  <si>
    <t>(kol.5 x kol.15)</t>
  </si>
  <si>
    <t>(kol.18 - kol.16)</t>
  </si>
  <si>
    <t>(kol.7 x kol.15)</t>
  </si>
  <si>
    <t xml:space="preserve">wartość                 1 rdz normy wyżywienia </t>
  </si>
  <si>
    <t>wartość                 1rdz normy wyżywienia</t>
  </si>
  <si>
    <t>RAZEM</t>
  </si>
  <si>
    <t xml:space="preserve">wartość normy (wsadu) </t>
  </si>
  <si>
    <t>FORMULARZ CENOWY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</si>
</sst>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i/>
      <sz val="10"/>
      <color theme="1"/>
      <name val="Times New Roman"/>
      <family val="1"/>
      <charset val="238"/>
    </font>
    <font>
      <b/>
      <sz val="10"/>
      <color rgb="FF000000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 diagonalUp="1" diagonalDown="1"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medium">
        <color indexed="64"/>
      </diagonal>
    </border>
  </borders>
  <cellStyleXfs count="1">
    <xf numFmtId="0" fontId="0" fillId="0" borderId="0"/>
  </cellStyleXfs>
  <cellXfs count="43">
    <xf numFmtId="0" fontId="0" fillId="0" borderId="0" xfId="0"/>
    <xf numFmtId="0" fontId="4" fillId="0" borderId="0" xfId="0" applyFont="1" applyAlignment="1">
      <alignment horizontal="justify" vertical="center"/>
    </xf>
    <xf numFmtId="0" fontId="6" fillId="0" borderId="7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1" fillId="0" borderId="12" xfId="0" applyFont="1" applyBorder="1"/>
    <xf numFmtId="4" fontId="2" fillId="0" borderId="1" xfId="0" applyNumberFormat="1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1" fillId="0" borderId="0" xfId="0" applyFont="1" applyBorder="1"/>
    <xf numFmtId="0" fontId="2" fillId="0" borderId="0" xfId="0" applyFont="1" applyBorder="1" applyAlignment="1">
      <alignment horizontal="center" vertical="center"/>
    </xf>
    <xf numFmtId="0" fontId="2" fillId="3" borderId="10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3" fontId="7" fillId="0" borderId="2" xfId="0" applyNumberFormat="1" applyFont="1" applyBorder="1" applyAlignment="1">
      <alignment horizontal="center" vertical="center" wrapText="1"/>
    </xf>
    <xf numFmtId="3" fontId="7" fillId="0" borderId="4" xfId="0" applyNumberFormat="1" applyFont="1" applyBorder="1" applyAlignment="1">
      <alignment horizontal="center" vertical="center" wrapText="1"/>
    </xf>
    <xf numFmtId="4" fontId="7" fillId="0" borderId="2" xfId="0" applyNumberFormat="1" applyFont="1" applyBorder="1" applyAlignment="1">
      <alignment horizontal="center" vertical="center" wrapText="1"/>
    </xf>
    <xf numFmtId="4" fontId="7" fillId="0" borderId="4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10" fontId="7" fillId="4" borderId="2" xfId="0" applyNumberFormat="1" applyFont="1" applyFill="1" applyBorder="1" applyAlignment="1">
      <alignment horizontal="center" vertical="center" wrapText="1"/>
    </xf>
    <xf numFmtId="10" fontId="7" fillId="4" borderId="4" xfId="0" applyNumberFormat="1" applyFont="1" applyFill="1" applyBorder="1" applyAlignment="1">
      <alignment horizontal="center" vertical="center" wrapText="1"/>
    </xf>
    <xf numFmtId="4" fontId="7" fillId="4" borderId="2" xfId="0" applyNumberFormat="1" applyFont="1" applyFill="1" applyBorder="1" applyAlignment="1">
      <alignment horizontal="center" vertical="center" wrapText="1"/>
    </xf>
    <xf numFmtId="4" fontId="7" fillId="4" borderId="4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top" wrapText="1"/>
    </xf>
    <xf numFmtId="0" fontId="2" fillId="3" borderId="10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9" fillId="0" borderId="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4" fontId="7" fillId="2" borderId="2" xfId="0" applyNumberFormat="1" applyFont="1" applyFill="1" applyBorder="1" applyAlignment="1">
      <alignment horizontal="center" vertical="center" wrapText="1"/>
    </xf>
    <xf numFmtId="4" fontId="7" fillId="2" borderId="4" xfId="0" applyNumberFormat="1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5" fillId="0" borderId="9" xfId="0" applyFont="1" applyBorder="1" applyAlignment="1">
      <alignment horizontal="left" vertic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vertical="center"/>
    </xf>
    <xf numFmtId="0" fontId="7" fillId="0" borderId="4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5"/>
  <sheetViews>
    <sheetView tabSelected="1" view="pageBreakPreview" topLeftCell="A16" zoomScale="115" zoomScaleNormal="100" zoomScaleSheetLayoutView="115" workbookViewId="0">
      <selection activeCell="J5" sqref="J5"/>
    </sheetView>
  </sheetViews>
  <sheetFormatPr defaultRowHeight="14.4" x14ac:dyDescent="0.3"/>
  <cols>
    <col min="1" max="1" width="11.6640625" customWidth="1"/>
    <col min="2" max="2" width="11.33203125" customWidth="1"/>
    <col min="3" max="3" width="9.5546875" customWidth="1"/>
    <col min="4" max="4" width="11.5546875" customWidth="1"/>
    <col min="5" max="5" width="10.44140625" customWidth="1"/>
    <col min="6" max="6" width="8.44140625" customWidth="1"/>
    <col min="7" max="7" width="9.88671875" customWidth="1"/>
    <col min="8" max="8" width="13.6640625" customWidth="1"/>
    <col min="9" max="9" width="11.6640625" customWidth="1"/>
    <col min="10" max="10" width="13.44140625" customWidth="1"/>
    <col min="11" max="11" width="10.88671875" customWidth="1"/>
    <col min="12" max="12" width="14.33203125" customWidth="1"/>
    <col min="13" max="13" width="11.33203125" customWidth="1"/>
    <col min="14" max="14" width="15" customWidth="1"/>
    <col min="16" max="16" width="14.5546875" customWidth="1"/>
    <col min="17" max="17" width="11.6640625" customWidth="1"/>
    <col min="18" max="18" width="14.44140625" customWidth="1"/>
  </cols>
  <sheetData>
    <row r="1" spans="1:18" ht="27.75" customHeight="1" thickBot="1" x14ac:dyDescent="0.35">
      <c r="A1" s="36" t="s">
        <v>38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8"/>
    </row>
    <row r="2" spans="1:18" x14ac:dyDescent="0.3">
      <c r="A2" s="27" t="s">
        <v>9</v>
      </c>
      <c r="B2" s="27"/>
      <c r="C2" s="27"/>
      <c r="D2" s="27"/>
      <c r="E2" s="27"/>
      <c r="F2" s="27"/>
      <c r="G2" s="27"/>
      <c r="H2" s="27"/>
    </row>
    <row r="3" spans="1:18" ht="27.75" customHeight="1" x14ac:dyDescent="0.3">
      <c r="A3" s="40" t="s">
        <v>10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</row>
    <row r="4" spans="1:18" ht="26.25" customHeight="1" x14ac:dyDescent="0.3">
      <c r="A4" s="40" t="s">
        <v>10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</row>
    <row r="5" spans="1:18" ht="23.25" customHeight="1" x14ac:dyDescent="0.3">
      <c r="A5" s="27" t="s">
        <v>11</v>
      </c>
      <c r="B5" s="27"/>
      <c r="C5" s="27"/>
      <c r="D5" s="27"/>
      <c r="E5" s="27"/>
      <c r="F5" s="27"/>
      <c r="G5" s="27"/>
      <c r="H5" s="27"/>
      <c r="I5" s="27"/>
    </row>
    <row r="6" spans="1:18" ht="19.5" customHeight="1" x14ac:dyDescent="0.3">
      <c r="A6" s="41" t="s">
        <v>12</v>
      </c>
      <c r="B6" s="41"/>
      <c r="C6" s="41"/>
      <c r="D6" s="41"/>
      <c r="E6" s="41"/>
      <c r="F6" s="41"/>
      <c r="G6" s="41"/>
      <c r="H6" s="41"/>
      <c r="I6" s="41"/>
    </row>
    <row r="7" spans="1:18" ht="38.25" customHeight="1" thickBot="1" x14ac:dyDescent="0.35">
      <c r="A7" s="39" t="s">
        <v>13</v>
      </c>
      <c r="B7" s="39"/>
      <c r="C7" s="39"/>
      <c r="D7" s="39"/>
      <c r="E7" s="39"/>
      <c r="F7" s="39"/>
      <c r="G7" s="39"/>
      <c r="H7" s="39"/>
      <c r="I7" s="39"/>
      <c r="J7" s="39"/>
    </row>
    <row r="8" spans="1:18" ht="66" x14ac:dyDescent="0.3">
      <c r="A8" s="21" t="s">
        <v>0</v>
      </c>
      <c r="B8" s="21" t="s">
        <v>20</v>
      </c>
      <c r="C8" s="21" t="s">
        <v>37</v>
      </c>
      <c r="D8" s="21" t="s">
        <v>14</v>
      </c>
      <c r="E8" s="3" t="s">
        <v>35</v>
      </c>
      <c r="F8" s="21" t="s">
        <v>2</v>
      </c>
      <c r="G8" s="3" t="s">
        <v>34</v>
      </c>
      <c r="H8" s="21" t="s">
        <v>17</v>
      </c>
      <c r="I8" s="21" t="s">
        <v>4</v>
      </c>
      <c r="J8" s="21" t="s">
        <v>19</v>
      </c>
      <c r="K8" s="21" t="s">
        <v>21</v>
      </c>
      <c r="L8" s="21" t="s">
        <v>17</v>
      </c>
      <c r="M8" s="21" t="s">
        <v>4</v>
      </c>
      <c r="N8" s="21" t="s">
        <v>19</v>
      </c>
      <c r="O8" s="21" t="s">
        <v>30</v>
      </c>
      <c r="P8" s="21" t="s">
        <v>17</v>
      </c>
      <c r="Q8" s="21" t="s">
        <v>4</v>
      </c>
      <c r="R8" s="21" t="s">
        <v>19</v>
      </c>
    </row>
    <row r="9" spans="1:18" ht="25.5" customHeight="1" x14ac:dyDescent="0.3">
      <c r="A9" s="22"/>
      <c r="B9" s="22"/>
      <c r="C9" s="22"/>
      <c r="D9" s="22"/>
      <c r="E9" s="4" t="s">
        <v>3</v>
      </c>
      <c r="F9" s="22"/>
      <c r="G9" s="4" t="s">
        <v>1</v>
      </c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</row>
    <row r="10" spans="1:18" ht="27" thickBot="1" x14ac:dyDescent="0.35">
      <c r="A10" s="22"/>
      <c r="B10" s="22"/>
      <c r="C10" s="22"/>
      <c r="D10" s="22"/>
      <c r="E10" s="2" t="s">
        <v>15</v>
      </c>
      <c r="F10" s="22"/>
      <c r="G10" s="2" t="s">
        <v>16</v>
      </c>
      <c r="H10" s="2" t="s">
        <v>25</v>
      </c>
      <c r="I10" s="2" t="s">
        <v>18</v>
      </c>
      <c r="J10" s="2" t="s">
        <v>27</v>
      </c>
      <c r="K10" s="22"/>
      <c r="L10" s="2" t="s">
        <v>26</v>
      </c>
      <c r="M10" s="2" t="s">
        <v>28</v>
      </c>
      <c r="N10" s="2" t="s">
        <v>29</v>
      </c>
      <c r="O10" s="22"/>
      <c r="P10" s="2" t="s">
        <v>31</v>
      </c>
      <c r="Q10" s="2" t="s">
        <v>32</v>
      </c>
      <c r="R10" s="2" t="s">
        <v>33</v>
      </c>
    </row>
    <row r="11" spans="1:18" ht="15" thickBot="1" x14ac:dyDescent="0.35">
      <c r="A11" s="5">
        <v>1</v>
      </c>
      <c r="B11" s="6">
        <v>2</v>
      </c>
      <c r="C11" s="5">
        <v>3</v>
      </c>
      <c r="D11" s="5">
        <v>4</v>
      </c>
      <c r="E11" s="5">
        <v>5</v>
      </c>
      <c r="F11" s="5">
        <v>6</v>
      </c>
      <c r="G11" s="5">
        <v>7</v>
      </c>
      <c r="H11" s="5">
        <v>8</v>
      </c>
      <c r="I11" s="5">
        <v>9</v>
      </c>
      <c r="J11" s="5">
        <v>10</v>
      </c>
      <c r="K11" s="6">
        <v>11</v>
      </c>
      <c r="L11" s="5">
        <v>12</v>
      </c>
      <c r="M11" s="5">
        <v>13</v>
      </c>
      <c r="N11" s="5">
        <v>14</v>
      </c>
      <c r="O11" s="6">
        <v>15</v>
      </c>
      <c r="P11" s="5">
        <v>16</v>
      </c>
      <c r="Q11" s="5">
        <v>17</v>
      </c>
      <c r="R11" s="5">
        <v>18</v>
      </c>
    </row>
    <row r="12" spans="1:18" x14ac:dyDescent="0.3">
      <c r="A12" s="4" t="s">
        <v>5</v>
      </c>
      <c r="B12" s="17">
        <v>45000</v>
      </c>
      <c r="C12" s="21">
        <v>30.78</v>
      </c>
      <c r="D12" s="34"/>
      <c r="E12" s="25" t="str">
        <f>IF(AND(ISNUMBER(C12),ISNUMBER(D12)),C12+D12, ""  )</f>
        <v/>
      </c>
      <c r="F12" s="23">
        <v>0.08</v>
      </c>
      <c r="G12" s="25" t="str">
        <f>IFERROR(E12*1.08,"")</f>
        <v/>
      </c>
      <c r="H12" s="19" t="str">
        <f>IFERROR(B12*E12, "")</f>
        <v/>
      </c>
      <c r="I12" s="19" t="str">
        <f>IFERROR(J12-H12,"")</f>
        <v/>
      </c>
      <c r="J12" s="19" t="str">
        <f>IFERROR(B12*G12, "")</f>
        <v/>
      </c>
      <c r="K12" s="17">
        <v>90000</v>
      </c>
      <c r="L12" s="19" t="str">
        <f>IFERROR(E12*K12, "")</f>
        <v/>
      </c>
      <c r="M12" s="19" t="str">
        <f>IFERROR(N12-L12,"")</f>
        <v/>
      </c>
      <c r="N12" s="19" t="str">
        <f>IFERROR(G12*K12,"")</f>
        <v/>
      </c>
      <c r="O12" s="17">
        <f>SUM(B12+K12)</f>
        <v>135000</v>
      </c>
      <c r="P12" s="19" t="str">
        <f>IFERROR(E12*O12,"")</f>
        <v/>
      </c>
      <c r="Q12" s="19" t="str">
        <f>IFERROR(R12-P12,"")</f>
        <v/>
      </c>
      <c r="R12" s="19" t="str">
        <f>IFERROR(G12*O12,"")</f>
        <v/>
      </c>
    </row>
    <row r="13" spans="1:18" ht="30.75" customHeight="1" thickBot="1" x14ac:dyDescent="0.35">
      <c r="A13" s="7" t="s">
        <v>6</v>
      </c>
      <c r="B13" s="18"/>
      <c r="C13" s="42"/>
      <c r="D13" s="35"/>
      <c r="E13" s="26"/>
      <c r="F13" s="24"/>
      <c r="G13" s="26"/>
      <c r="H13" s="20"/>
      <c r="I13" s="20"/>
      <c r="J13" s="20"/>
      <c r="K13" s="18"/>
      <c r="L13" s="20"/>
      <c r="M13" s="20"/>
      <c r="N13" s="20"/>
      <c r="O13" s="18"/>
      <c r="P13" s="20"/>
      <c r="Q13" s="20"/>
      <c r="R13" s="20"/>
    </row>
    <row r="14" spans="1:18" x14ac:dyDescent="0.3">
      <c r="A14" s="4" t="s">
        <v>7</v>
      </c>
      <c r="B14" s="17">
        <v>11000</v>
      </c>
      <c r="C14" s="32">
        <v>9.7799999999999994</v>
      </c>
      <c r="D14" s="34"/>
      <c r="E14" s="25" t="str">
        <f t="shared" ref="E14" si="0">IF(AND(ISNUMBER(C14),ISNUMBER(D14)),C14+D14, ""  )</f>
        <v/>
      </c>
      <c r="F14" s="23">
        <v>0.08</v>
      </c>
      <c r="G14" s="25" t="str">
        <f t="shared" ref="G14" si="1">IFERROR(E14*1.08,"")</f>
        <v/>
      </c>
      <c r="H14" s="19" t="str">
        <f t="shared" ref="H14" si="2">IFERROR(B14*E14, "")</f>
        <v/>
      </c>
      <c r="I14" s="19" t="str">
        <f t="shared" ref="I14" si="3">IFERROR(J14-H14,"")</f>
        <v/>
      </c>
      <c r="J14" s="19" t="str">
        <f t="shared" ref="J14" si="4">IFERROR(B14*G14, "")</f>
        <v/>
      </c>
      <c r="K14" s="17">
        <v>22000</v>
      </c>
      <c r="L14" s="19" t="str">
        <f t="shared" ref="L14" si="5">IFERROR(E14*K14, "")</f>
        <v/>
      </c>
      <c r="M14" s="19" t="str">
        <f t="shared" ref="M14" si="6">IFERROR(N14-L14,"")</f>
        <v/>
      </c>
      <c r="N14" s="19" t="str">
        <f t="shared" ref="N14" si="7">IFERROR(G14*K14,"")</f>
        <v/>
      </c>
      <c r="O14" s="17">
        <f t="shared" ref="O14" si="8">SUM(B14+K14)</f>
        <v>33000</v>
      </c>
      <c r="P14" s="19" t="str">
        <f t="shared" ref="P14" si="9">IFERROR(E14*O14,"")</f>
        <v/>
      </c>
      <c r="Q14" s="19" t="str">
        <f t="shared" ref="Q14" si="10">IFERROR(R14-P14,"")</f>
        <v/>
      </c>
      <c r="R14" s="19" t="str">
        <f t="shared" ref="R14" si="11">IFERROR(G14*O14,"")</f>
        <v/>
      </c>
    </row>
    <row r="15" spans="1:18" ht="29.25" customHeight="1" thickBot="1" x14ac:dyDescent="0.35">
      <c r="A15" s="7" t="s">
        <v>6</v>
      </c>
      <c r="B15" s="18"/>
      <c r="C15" s="33"/>
      <c r="D15" s="35"/>
      <c r="E15" s="26"/>
      <c r="F15" s="24"/>
      <c r="G15" s="26"/>
      <c r="H15" s="20"/>
      <c r="I15" s="20"/>
      <c r="J15" s="20"/>
      <c r="K15" s="18"/>
      <c r="L15" s="20"/>
      <c r="M15" s="20"/>
      <c r="N15" s="20"/>
      <c r="O15" s="18"/>
      <c r="P15" s="20"/>
      <c r="Q15" s="20"/>
      <c r="R15" s="20"/>
    </row>
    <row r="16" spans="1:18" x14ac:dyDescent="0.3">
      <c r="A16" s="4" t="s">
        <v>8</v>
      </c>
      <c r="B16" s="17">
        <v>39000</v>
      </c>
      <c r="C16" s="32">
        <v>2.94</v>
      </c>
      <c r="D16" s="34"/>
      <c r="E16" s="25" t="str">
        <f t="shared" ref="E16" si="12">IF(AND(ISNUMBER(C16),ISNUMBER(D16)),C16+D16, ""  )</f>
        <v/>
      </c>
      <c r="F16" s="23">
        <v>0.08</v>
      </c>
      <c r="G16" s="25" t="str">
        <f t="shared" ref="G16" si="13">IFERROR(E16*1.08,"")</f>
        <v/>
      </c>
      <c r="H16" s="19" t="str">
        <f t="shared" ref="H16" si="14">IFERROR(B16*E16, "")</f>
        <v/>
      </c>
      <c r="I16" s="19" t="str">
        <f t="shared" ref="I16" si="15">IFERROR(J16-H16,"")</f>
        <v/>
      </c>
      <c r="J16" s="19" t="str">
        <f t="shared" ref="J16" si="16">IFERROR(B16*G16, "")</f>
        <v/>
      </c>
      <c r="K16" s="17">
        <v>78000</v>
      </c>
      <c r="L16" s="19" t="str">
        <f t="shared" ref="L16" si="17">IFERROR(E16*K16, "")</f>
        <v/>
      </c>
      <c r="M16" s="19" t="str">
        <f t="shared" ref="M16" si="18">IFERROR(N16-L16,"")</f>
        <v/>
      </c>
      <c r="N16" s="19" t="str">
        <f t="shared" ref="N16" si="19">IFERROR(G16*K16,"")</f>
        <v/>
      </c>
      <c r="O16" s="17">
        <f t="shared" ref="O16" si="20">SUM(B16+K16)</f>
        <v>117000</v>
      </c>
      <c r="P16" s="19" t="str">
        <f t="shared" ref="P16" si="21">IFERROR(E16*O16,"")</f>
        <v/>
      </c>
      <c r="Q16" s="19" t="str">
        <f t="shared" ref="Q16" si="22">IFERROR(R16-P16,"")</f>
        <v/>
      </c>
      <c r="R16" s="19" t="str">
        <f t="shared" ref="R16" si="23">IFERROR(G16*O16,"")</f>
        <v/>
      </c>
    </row>
    <row r="17" spans="1:18" ht="35.25" customHeight="1" thickBot="1" x14ac:dyDescent="0.35">
      <c r="A17" s="7" t="s">
        <v>6</v>
      </c>
      <c r="B17" s="18"/>
      <c r="C17" s="33"/>
      <c r="D17" s="35"/>
      <c r="E17" s="26"/>
      <c r="F17" s="24"/>
      <c r="G17" s="26"/>
      <c r="H17" s="20"/>
      <c r="I17" s="20"/>
      <c r="J17" s="20"/>
      <c r="K17" s="18"/>
      <c r="L17" s="20"/>
      <c r="M17" s="20"/>
      <c r="N17" s="20"/>
      <c r="O17" s="18"/>
      <c r="P17" s="20"/>
      <c r="Q17" s="20"/>
      <c r="R17" s="20"/>
    </row>
    <row r="18" spans="1:18" ht="15.75" customHeight="1" thickBot="1" x14ac:dyDescent="0.35">
      <c r="A18" s="29" t="s">
        <v>36</v>
      </c>
      <c r="B18" s="30"/>
      <c r="C18" s="30"/>
      <c r="D18" s="30"/>
      <c r="E18" s="30"/>
      <c r="F18" s="30"/>
      <c r="G18" s="31"/>
      <c r="H18" s="9">
        <f>SUM(H12:H17)</f>
        <v>0</v>
      </c>
      <c r="I18" s="9">
        <f>SUM(I12:I17)</f>
        <v>0</v>
      </c>
      <c r="J18" s="9">
        <f>SUM(J12:J17)</f>
        <v>0</v>
      </c>
      <c r="K18" s="8"/>
      <c r="L18" s="9">
        <f>SUM(L12:L17)</f>
        <v>0</v>
      </c>
      <c r="M18" s="9">
        <f>SUM(M12:M17)</f>
        <v>0</v>
      </c>
      <c r="N18" s="9">
        <f>SUM(N12:N17)</f>
        <v>0</v>
      </c>
      <c r="O18" s="10"/>
      <c r="P18" s="9">
        <f>SUM(P12:P17)</f>
        <v>0</v>
      </c>
      <c r="Q18" s="9">
        <f>SUM(Q12:Q17)</f>
        <v>0</v>
      </c>
      <c r="R18" s="9">
        <f>SUM(R12:R17)</f>
        <v>0</v>
      </c>
    </row>
    <row r="19" spans="1:18" ht="15.75" customHeight="1" thickBot="1" x14ac:dyDescent="0.35">
      <c r="A19" s="14"/>
      <c r="B19" s="15"/>
      <c r="C19" s="15"/>
      <c r="D19" s="15"/>
      <c r="E19" s="15"/>
      <c r="F19" s="15"/>
      <c r="G19" s="16"/>
      <c r="H19" s="11"/>
      <c r="I19" s="11"/>
      <c r="J19" s="11"/>
      <c r="K19" s="12"/>
      <c r="L19" s="11"/>
      <c r="M19" s="11"/>
      <c r="N19" s="11"/>
      <c r="O19" s="13"/>
      <c r="P19" s="11"/>
      <c r="Q19" s="11"/>
      <c r="R19" s="11"/>
    </row>
    <row r="20" spans="1:18" ht="29.25" customHeight="1" x14ac:dyDescent="0.3">
      <c r="A20" s="27" t="s">
        <v>22</v>
      </c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</row>
    <row r="21" spans="1:18" x14ac:dyDescent="0.3">
      <c r="A21" s="1" t="s">
        <v>23</v>
      </c>
    </row>
    <row r="22" spans="1:18" x14ac:dyDescent="0.3">
      <c r="A22" s="28" t="s">
        <v>24</v>
      </c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</row>
    <row r="23" spans="1:18" x14ac:dyDescent="0.3">
      <c r="A23" s="28"/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</row>
    <row r="24" spans="1:18" x14ac:dyDescent="0.3">
      <c r="A24" s="28"/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</row>
    <row r="25" spans="1:18" x14ac:dyDescent="0.3">
      <c r="A25" s="28"/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</row>
  </sheetData>
  <mergeCells count="77">
    <mergeCell ref="B14:B15"/>
    <mergeCell ref="I12:I13"/>
    <mergeCell ref="A8:A10"/>
    <mergeCell ref="B8:B10"/>
    <mergeCell ref="C12:C13"/>
    <mergeCell ref="D12:D13"/>
    <mergeCell ref="E12:E13"/>
    <mergeCell ref="F12:F13"/>
    <mergeCell ref="G12:G13"/>
    <mergeCell ref="B12:B13"/>
    <mergeCell ref="A1:R1"/>
    <mergeCell ref="A7:J7"/>
    <mergeCell ref="A2:H2"/>
    <mergeCell ref="A3:N3"/>
    <mergeCell ref="A4:N4"/>
    <mergeCell ref="A5:I5"/>
    <mergeCell ref="A6:I6"/>
    <mergeCell ref="A20:R20"/>
    <mergeCell ref="A22:R25"/>
    <mergeCell ref="A18:G18"/>
    <mergeCell ref="F16:F17"/>
    <mergeCell ref="D8:D10"/>
    <mergeCell ref="I16:I17"/>
    <mergeCell ref="C16:C17"/>
    <mergeCell ref="D16:D17"/>
    <mergeCell ref="E16:E17"/>
    <mergeCell ref="G16:G17"/>
    <mergeCell ref="H16:H17"/>
    <mergeCell ref="H14:H15"/>
    <mergeCell ref="I14:I15"/>
    <mergeCell ref="C14:C15"/>
    <mergeCell ref="D14:D15"/>
    <mergeCell ref="E14:E15"/>
    <mergeCell ref="B16:B17"/>
    <mergeCell ref="K8:K10"/>
    <mergeCell ref="K12:K13"/>
    <mergeCell ref="K14:K15"/>
    <mergeCell ref="K16:K17"/>
    <mergeCell ref="J12:J13"/>
    <mergeCell ref="F8:F10"/>
    <mergeCell ref="H8:H9"/>
    <mergeCell ref="C8:C10"/>
    <mergeCell ref="I8:I9"/>
    <mergeCell ref="J8:J9"/>
    <mergeCell ref="J16:J17"/>
    <mergeCell ref="J14:J15"/>
    <mergeCell ref="F14:F15"/>
    <mergeCell ref="G14:G15"/>
    <mergeCell ref="H12:H13"/>
    <mergeCell ref="L8:L9"/>
    <mergeCell ref="M8:M9"/>
    <mergeCell ref="N8:N9"/>
    <mergeCell ref="L12:L13"/>
    <mergeCell ref="M12:M13"/>
    <mergeCell ref="N12:N13"/>
    <mergeCell ref="L14:L15"/>
    <mergeCell ref="M14:M15"/>
    <mergeCell ref="N14:N15"/>
    <mergeCell ref="L16:L17"/>
    <mergeCell ref="M16:M17"/>
    <mergeCell ref="N16:N17"/>
    <mergeCell ref="O8:O10"/>
    <mergeCell ref="P8:P9"/>
    <mergeCell ref="Q8:Q9"/>
    <mergeCell ref="R8:R9"/>
    <mergeCell ref="O12:O13"/>
    <mergeCell ref="P12:P13"/>
    <mergeCell ref="Q12:Q13"/>
    <mergeCell ref="R12:R13"/>
    <mergeCell ref="O14:O15"/>
    <mergeCell ref="P14:P15"/>
    <mergeCell ref="Q14:Q15"/>
    <mergeCell ref="R14:R15"/>
    <mergeCell ref="O16:O17"/>
    <mergeCell ref="P16:P17"/>
    <mergeCell ref="Q16:Q17"/>
    <mergeCell ref="R16:R17"/>
  </mergeCells>
  <pageMargins left="0.7" right="0.7" top="0.75" bottom="0.75" header="0.3" footer="0.3"/>
  <pageSetup paperSize="9" scale="5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defaultValue">
  <element uid="d7220eed-17a6-431d-810c-83a0ddfed893" value=""/>
</sisl>
</file>

<file path=customXml/itemProps1.xml><?xml version="1.0" encoding="utf-8"?>
<ds:datastoreItem xmlns:ds="http://schemas.openxmlformats.org/officeDocument/2006/customXml" ds:itemID="{BB032A61-3DD2-429C-9B6E-D6D2449CB73F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>Resort Obrony Narodowej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Soszyński Mateusz</dc:creator>
  <cp:lastModifiedBy>Gil Ewelina</cp:lastModifiedBy>
  <cp:lastPrinted>2024-10-10T10:15:46Z</cp:lastPrinted>
  <dcterms:created xsi:type="dcterms:W3CDTF">2024-06-14T08:33:27Z</dcterms:created>
  <dcterms:modified xsi:type="dcterms:W3CDTF">2024-10-15T12:05:06Z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550773d8-3fb2-4127-93fa-3021fac63e08</vt:lpwstr>
  </property>
  <property fmtid="{D5CDD505-2E9C-101B-9397-08002B2CF9AE}" pid="3" name="bjDocumentLabelXML">
    <vt:lpwstr>&lt;?xml version="1.0" encoding="us-ascii"?&gt;&lt;sisl xmlns:xsi="http://www.w3.org/2001/XMLSchema-instance" xmlns:xsd="http://www.w3.org/2001/XMLSchema" sislVersion="0" policy="8417b2fb-54a7-4fbc-b023-b6b37b7a623f" origin="defaultValue" xmlns="http://www.boldonj</vt:lpwstr>
  </property>
  <property fmtid="{D5CDD505-2E9C-101B-9397-08002B2CF9AE}" pid="4" name="bjDocumentLabelXML-0">
    <vt:lpwstr>ames.com/2008/01/sie/internal/label"&gt;&lt;element uid="d7220eed-17a6-431d-810c-83a0ddfed893" value="" /&gt;&lt;/sisl&gt;</vt:lpwstr>
  </property>
  <property fmtid="{D5CDD505-2E9C-101B-9397-08002B2CF9AE}" pid="5" name="bjDocumentSecurityLabel">
    <vt:lpwstr>[d7220eed-17a6-431d-810c-83a0ddfed893]</vt:lpwstr>
  </property>
  <property fmtid="{D5CDD505-2E9C-101B-9397-08002B2CF9AE}" pid="6" name="s5636:Creator type=author">
    <vt:lpwstr>Soszyński Mateusz</vt:lpwstr>
  </property>
  <property fmtid="{D5CDD505-2E9C-101B-9397-08002B2CF9AE}" pid="7" name="s5636:Creator type=organization">
    <vt:lpwstr>MILNET-Z</vt:lpwstr>
  </property>
  <property fmtid="{D5CDD505-2E9C-101B-9397-08002B2CF9AE}" pid="8" name="bjPortionMark">
    <vt:lpwstr>[JAW]</vt:lpwstr>
  </property>
  <property fmtid="{D5CDD505-2E9C-101B-9397-08002B2CF9AE}" pid="9" name="bjSaver">
    <vt:lpwstr>LuE/Cz55ye2YjMhjJyA5fQ/VKHLUrGRn</vt:lpwstr>
  </property>
  <property fmtid="{D5CDD505-2E9C-101B-9397-08002B2CF9AE}" pid="10" name="bjClsUserRVM">
    <vt:lpwstr>[]</vt:lpwstr>
  </property>
  <property fmtid="{D5CDD505-2E9C-101B-9397-08002B2CF9AE}" pid="11" name="s5636:Creator type=IP">
    <vt:lpwstr>10.102.122.69</vt:lpwstr>
  </property>
</Properties>
</file>