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przetarg/"/>
    </mc:Choice>
  </mc:AlternateContent>
  <xr:revisionPtr revIDLastSave="77" documentId="8_{68EF9F16-3D88-48B0-9A07-045ADE3AA302}" xr6:coauthVersionLast="47" xr6:coauthVersionMax="47" xr10:uidLastSave="{25131E70-B650-49A8-9F02-49977357072F}"/>
  <workbookProtection workbookAlgorithmName="SHA-512" workbookHashValue="iJ37Wu5d+ISMhhLg44SzFXgDEQYr5OaC/xKgIFo4xPfWckzi97apDTT6iSZ+lci3umOAh1FLjqLCO6LKNrzK0g==" workbookSaltValue="SwGPfAB1x7chJ+ENzEjBiw==" workbookSpinCount="100000" lockStructure="1"/>
  <bookViews>
    <workbookView xWindow="-108" yWindow="-108" windowWidth="23256" windowHeight="12576" firstSheet="6" activeTab="7"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ogólne'!$A$3:$C$67</definedName>
    <definedName name="_xlnm._FilterDatabase" localSheetId="1" hidden="1">'1.2.Wymagania szczegółowe'!$C$1:$C$183</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szczegółowe'!$C$166</definedName>
    <definedName name="_xlnm.Print_Area" localSheetId="0">'1.1.Wymagania ogólne'!$A$3:$C$74</definedName>
    <definedName name="_xlnm.Print_Area" localSheetId="1">'1.2.Wymagania szczegółowe'!$A$3:$C$183</definedName>
    <definedName name="_xlnm.Print_Area" localSheetId="3">'1.4.Integracja'!$A$3:$C$35</definedName>
    <definedName name="_xlnm.Print_Area" localSheetId="5">'1.6.Prawo'!$A$3:$C$29</definedName>
    <definedName name="_xlnm.Print_Area" localSheetId="6">'1.7.Gwarancja jakości'!$A$3:$C$45</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1" l="1"/>
  <c r="C33" i="11"/>
  <c r="C32" i="11"/>
  <c r="C31" i="11"/>
  <c r="D38" i="8" s="1"/>
  <c r="C30" i="11"/>
  <c r="C29" i="11"/>
  <c r="C183" i="2"/>
  <c r="C182" i="2"/>
  <c r="C181" i="2"/>
  <c r="C180" i="2"/>
  <c r="D37" i="8" s="1"/>
  <c r="C179" i="2"/>
  <c r="C178" i="2"/>
  <c r="C45" i="5" l="1"/>
  <c r="C44" i="5"/>
  <c r="C43" i="5"/>
  <c r="C42" i="5"/>
  <c r="D42" i="8" s="1"/>
  <c r="C40" i="5"/>
  <c r="C41" i="5"/>
  <c r="C29" i="7"/>
  <c r="C28" i="7"/>
  <c r="E41" i="8" s="1"/>
  <c r="C27" i="7"/>
  <c r="C26" i="7"/>
  <c r="D41" i="8" s="1"/>
  <c r="C25" i="7"/>
  <c r="C24" i="7"/>
  <c r="C66" i="4"/>
  <c r="C65" i="4"/>
  <c r="E40" i="8" s="1"/>
  <c r="C64" i="4"/>
  <c r="C63" i="4"/>
  <c r="D40" i="8" s="1"/>
  <c r="C62" i="4"/>
  <c r="C61" i="4"/>
  <c r="C35" i="3"/>
  <c r="C32" i="3"/>
  <c r="D39" i="8" s="1"/>
  <c r="C31" i="3"/>
  <c r="C30" i="3"/>
  <c r="C34" i="3"/>
  <c r="E39" i="8" s="1"/>
  <c r="C33" i="3"/>
  <c r="E38" i="8"/>
  <c r="E42" i="8" l="1"/>
  <c r="E37" i="8"/>
  <c r="C69" i="1"/>
  <c r="C70" i="1"/>
  <c r="C71" i="1"/>
  <c r="D36" i="8" s="1"/>
  <c r="C72" i="1"/>
  <c r="C73" i="1"/>
  <c r="E36" i="8" s="1"/>
  <c r="C74" i="1"/>
  <c r="E43" i="8" l="1"/>
  <c r="D43" i="8"/>
</calcChain>
</file>

<file path=xl/sharedStrings.xml><?xml version="1.0" encoding="utf-8"?>
<sst xmlns="http://schemas.openxmlformats.org/spreadsheetml/2006/main" count="1225" uniqueCount="819">
  <si>
    <t>Załącznik: 1.1.Wymagania ogólne</t>
  </si>
  <si>
    <t>W przypadku, gdyby niniejszym dokumencie  Zamawiający określił Przedmiot Zamówienia poprzez wskazanie znaków towarowych, patentów lub pochodzenia, źródła lub szczególnego procesu, który charakteryzuje produkty lub usługi dostarczane przez konkretnego wykonawcę, Zamawiający dopuszcza możliwość składania ofert uwzględniających  rozwiązania równoważne w stosunku do wymagań określonych niniejszym dokumentem</t>
  </si>
  <si>
    <t>L.p.</t>
  </si>
  <si>
    <t>Opis parametru (wymagania Zamawiającego)</t>
  </si>
  <si>
    <t>Wartość parametru - określona przez Zamawiającego</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</si>
  <si>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</si>
  <si>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</si>
  <si>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</si>
  <si>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</si>
  <si>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</si>
  <si>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</si>
  <si>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</si>
  <si>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</si>
  <si>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</si>
  <si>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</si>
  <si>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</si>
  <si>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</si>
  <si>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</si>
  <si>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</si>
  <si>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</si>
  <si>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</si>
  <si>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</si>
  <si>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</si>
  <si>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</si>
  <si>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</si>
  <si>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</si>
  <si>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</si>
  <si>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</si>
  <si>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</si>
  <si>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</si>
  <si>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</si>
  <si>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</si>
  <si>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</si>
  <si>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</si>
  <si>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</si>
  <si>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</si>
  <si>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</si>
  <si>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</si>
  <si>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</si>
  <si>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</si>
  <si>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</si>
  <si>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</si>
  <si>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</si>
  <si>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</si>
  <si>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</si>
  <si>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</si>
  <si>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</si>
  <si>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</si>
  <si>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</si>
  <si>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t>
  </si>
  <si>
    <t>1.1.20</t>
  </si>
  <si>
    <t>Możliwość uruchomienia i rozwijania asystenta AI w WMS w oparciu o LLM (Large Language Model).</t>
  </si>
  <si>
    <t>1.2.</t>
  </si>
  <si>
    <t>Podstawowe wymagania dotyczące autentykacji (logowania się) oraz autoryzacji (zarządzania uprawnieniami) w systemie WMS.</t>
  </si>
  <si>
    <t>1.2.1</t>
  </si>
  <si>
    <r>
      <t xml:space="preserve">Możliwość wykorzystania bezpiecznego protokołu autentykacji (logowania się) użytkownika. </t>
    </r>
    <r>
      <rPr>
        <i/>
        <sz val="10"/>
        <color theme="1"/>
        <rFont val="Arial"/>
        <family val="2"/>
        <charset val="238"/>
      </rPr>
      <t>Jeżeli system zapewnia możliwość integracji z Active Directory to logowanie SSO jest zalecane. W przypadku braku integracji z AD wymagany jest niezależny bezpieczny mechanizm autoryzacji.</t>
    </r>
  </si>
  <si>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</si>
  <si>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</si>
  <si>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</si>
  <si>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</si>
  <si>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</si>
  <si>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</si>
  <si>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</si>
  <si>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</si>
  <si>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</si>
  <si>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</si>
  <si>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</si>
  <si>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</si>
  <si>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</si>
  <si>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</si>
  <si>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</si>
  <si>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</si>
  <si>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</si>
  <si>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</si>
  <si>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</si>
  <si>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</si>
  <si>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</si>
  <si>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</si>
  <si>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</si>
  <si>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</si>
  <si>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</si>
  <si>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</si>
  <si>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</si>
  <si>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</si>
  <si>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</si>
  <si>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</si>
  <si>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</si>
  <si>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</si>
  <si>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</si>
  <si>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</si>
  <si>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</si>
  <si>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</si>
  <si>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</si>
  <si>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</si>
  <si>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</si>
  <si>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</si>
  <si>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</si>
  <si>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 xml:space="preserve">Aplikacja na Terminal (dla pracowników magazynowych) w technologiach natywnych dla OS (Android) , nie jako aplikacja webowa. </t>
  </si>
  <si>
    <t>1.4.5</t>
  </si>
  <si>
    <t>Aplikacja dla operatora w wersji Desktop powinna działać na stacjach roboczych z systemem operacyjnym Microsoft Windows w wersji 11 lub nowszej.</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</si>
  <si>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</si>
  <si>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</si>
  <si>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</si>
  <si>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</si>
  <si>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</si>
  <si>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</si>
  <si>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</si>
  <si>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</si>
  <si>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</si>
  <si>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</si>
  <si>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</si>
  <si>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</si>
  <si>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</si>
  <si>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System daje możliwość eksportowania danych z Raportów do pliku (export danych do MS Excel).</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</si>
  <si>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</si>
  <si>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</si>
  <si>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</si>
  <si>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</si>
  <si>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</si>
  <si>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</si>
  <si>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</si>
  <si>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</si>
  <si>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</si>
  <si>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</si>
  <si>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</si>
  <si>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</si>
  <si>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1.6.3</t>
  </si>
  <si>
    <t>Wszystkie moduły systemu zaopatrzone są w graficzny interfejs użytkownika. Graficzny interfejs systemu WMS (GUI) musi być oparty o nową technologie która jest aktualnie wspierana i rozwijana. 
Interfejs użytkownika ma zapewnić kompatybilność z aktualnymi oraz przyszłymi technologiami, powinien posiadać nowoczesny interfejs graficzny (intuicyjne GUI, duże możliwości konfiguracyjne, łatwiejsze tworzenie wydruków i raportów). Powinien posiadać narzędzia analityczne: grupowanie danych, tabele przestawne, kostki OLAP, dynamiczne wykresy.</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</si>
  <si>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</si>
  <si>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</si>
  <si>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</si>
  <si>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</si>
  <si>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</si>
  <si>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</si>
  <si>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</si>
  <si>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</si>
  <si>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</si>
  <si>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</si>
  <si>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</si>
  <si>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</si>
  <si>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</si>
  <si>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</si>
  <si>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</si>
  <si>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</si>
  <si>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</si>
  <si>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</si>
  <si>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</si>
  <si>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</si>
  <si>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</si>
  <si>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</si>
  <si>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</si>
  <si>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</si>
  <si>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</si>
  <si>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</si>
  <si>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</si>
  <si>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</si>
  <si>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</si>
  <si>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</si>
  <si>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</si>
  <si>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</si>
  <si>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</si>
  <si>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</si>
  <si>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</si>
  <si>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</si>
  <si>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</si>
  <si>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</si>
  <si>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</si>
  <si>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</si>
  <si>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</si>
  <si>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</si>
  <si>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</si>
  <si>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</si>
  <si>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</si>
  <si>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</si>
  <si>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</si>
  <si>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</si>
  <si>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</si>
  <si>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</si>
  <si>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</si>
  <si>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</si>
  <si>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</si>
  <si>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</si>
  <si>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</si>
  <si>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</si>
  <si>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</si>
  <si>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</si>
  <si>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</si>
  <si>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</si>
  <si>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</si>
  <si>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</si>
  <si>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</si>
  <si>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</si>
  <si>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</si>
  <si>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</si>
  <si>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</si>
  <si>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</si>
  <si>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</si>
  <si>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</si>
  <si>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</si>
  <si>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</si>
  <si>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</si>
  <si>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</si>
  <si>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</si>
  <si>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</si>
  <si>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Możliwość zdefiniowania konfiguracji funkcjonalnej magazynu, która będzie umożliwiać podział magazynu na obszary, strefy, bufory, sektory o określonej funkcjonalności.</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</si>
  <si>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</si>
  <si>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</si>
  <si>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</si>
  <si>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</si>
  <si>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</si>
  <si>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</si>
  <si>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</si>
  <si>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</si>
  <si>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</si>
  <si>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</si>
  <si>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</si>
  <si>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</si>
  <si>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</si>
  <si>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</si>
  <si>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</si>
  <si>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</si>
  <si>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</si>
  <si>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</si>
  <si>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</si>
  <si>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</si>
  <si>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</si>
  <si>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</si>
  <si>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</si>
  <si>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Możliwość definiowania stref kontroli wyjściowej dla przeprowadzania kontroli wyjściowej towarów przed ich wysłaniem do odbiorców.</t>
  </si>
  <si>
    <t>2.4.11</t>
  </si>
  <si>
    <t>Możliwość definiowania buforów „Do wyjaśnienia” dla składowania jednostek magazynowych/kompletacyjnych, które wymagają wyjaśnienia.</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</si>
  <si>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</si>
  <si>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</si>
  <si>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</si>
  <si>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</si>
  <si>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</si>
  <si>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</si>
  <si>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</si>
  <si>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</si>
  <si>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</si>
  <si>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Definiowanie typów jednostek ładunkowych.</t>
  </si>
  <si>
    <t>2.5.3</t>
  </si>
  <si>
    <t>Definiowanie masy jednostki paletowej netto/brutto.</t>
  </si>
  <si>
    <t>2.5.4</t>
  </si>
  <si>
    <t>Konfiguracja opakowania zbiorczego: wymiary.</t>
  </si>
  <si>
    <t>2.5.5</t>
  </si>
  <si>
    <t xml:space="preserve">Konfiguracja opakowania zbiorczego:  masa brutto/netto. </t>
  </si>
  <si>
    <t>2.5.6</t>
  </si>
  <si>
    <t>Konfiguracja opakowania zbiorczego: ilość w opakowaniu.</t>
  </si>
  <si>
    <t>2.5.7</t>
  </si>
  <si>
    <t>Konfiguracja opakowania zbiorczego: EAN opakowania (możliwość podania wielu kodów EAN).</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</si>
  <si>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</si>
  <si>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</si>
  <si>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</si>
  <si>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</si>
  <si>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</si>
  <si>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</si>
  <si>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</si>
  <si>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</si>
  <si>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</si>
  <si>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</si>
  <si>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</si>
  <si>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</si>
  <si>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</si>
  <si>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</si>
  <si>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</si>
  <si>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</si>
  <si>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</si>
  <si>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</si>
  <si>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</si>
  <si>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</si>
  <si>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</si>
  <si>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</si>
  <si>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</si>
  <si>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</si>
  <si>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</si>
  <si>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</si>
  <si>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</si>
  <si>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</si>
  <si>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</si>
  <si>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</si>
  <si>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</si>
  <si>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</si>
  <si>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Możliwość konfiguracji rejonów pracy oraz przypisywania profili pracy poszczególnych pracowników magazynowych do rejonów pracy.</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</si>
  <si>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</si>
  <si>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</si>
  <si>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</si>
  <si>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</si>
  <si>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</si>
  <si>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</si>
  <si>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</si>
  <si>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</si>
  <si>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</si>
  <si>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</si>
  <si>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</si>
  <si>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Możliwość konfiguracji parametrów kartotek partnerów handlowych (kontrahentów) w zakresie co najmniej: sposobu pakowania oraz minimalnej wymaganej daty ważności.</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</si>
  <si>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</si>
  <si>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</si>
  <si>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</si>
  <si>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</si>
  <si>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</si>
  <si>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</si>
  <si>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</si>
  <si>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</si>
  <si>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</si>
  <si>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</si>
  <si>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</si>
  <si>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</si>
  <si>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</si>
  <si>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</si>
  <si>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</si>
  <si>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</si>
  <si>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</si>
  <si>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</si>
  <si>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</si>
  <si>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</si>
  <si>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</si>
  <si>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</si>
  <si>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</si>
  <si>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</si>
  <si>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</si>
  <si>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</si>
  <si>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</si>
  <si>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</si>
  <si>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</si>
  <si>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Obsługa przyjęcia metodą kasową (sztuka po sztuce) oraz metodą zbiorczą poprzez podanie ilości sztuk / ilości opakowań zbiorczych / palet.</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</si>
  <si>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</si>
  <si>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</si>
  <si>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</si>
  <si>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</si>
  <si>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</si>
  <si>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</si>
  <si>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</si>
  <si>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</si>
  <si>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</si>
  <si>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</si>
  <si>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</si>
  <si>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</si>
  <si>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</si>
  <si>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</si>
  <si>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</si>
  <si>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</si>
  <si>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</si>
  <si>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</si>
  <si>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</si>
  <si>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</si>
  <si>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</si>
  <si>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</si>
  <si>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</si>
  <si>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</si>
  <si>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</si>
  <si>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</si>
  <si>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</si>
  <si>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</si>
  <si>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</si>
  <si>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</si>
  <si>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</si>
  <si>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Odstawienie skompletowanych jednostek do buforów konsolidacji, bezpośrednio do określonych stanowisk kontroli wyjściowej lub do lokacji pośrednich.</t>
  </si>
  <si>
    <t>2.11.12</t>
  </si>
  <si>
    <t>Konsolidacja zleceń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</si>
  <si>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</si>
  <si>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</si>
  <si>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</si>
  <si>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</si>
  <si>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</si>
  <si>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</si>
  <si>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</si>
  <si>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</si>
  <si>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</si>
  <si>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</si>
  <si>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</si>
  <si>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</si>
  <si>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</si>
  <si>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</si>
  <si>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</si>
  <si>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</si>
  <si>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</si>
  <si>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Możliwość kontroli wyjściowej pojedynczych jednostek na zlecenia oraz według miejsca odbioru.</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</si>
  <si>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</si>
  <si>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</si>
  <si>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</si>
  <si>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</si>
  <si>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</si>
  <si>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 xml:space="preserve">Załadunek na zewnętrzne środki transportu (bezpośrednio do samochodu lub z wykorzystaniem buforów wyjściowych) z uwzględnieniem: 
kontroli poprawności załadunku poprzez skanowanie każdej jednostki transportowej oraz identyfikację (skanowanie) samochodu, do którego odbywa się załadunek. </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</si>
  <si>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</si>
  <si>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</si>
  <si>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</si>
  <si>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</si>
  <si>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</si>
  <si>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</si>
  <si>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</si>
  <si>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</si>
  <si>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</si>
  <si>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</si>
  <si>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</si>
  <si>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</si>
  <si>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</si>
  <si>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</si>
  <si>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</si>
  <si>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</si>
  <si>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</si>
  <si>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</si>
  <si>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</si>
  <si>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</si>
  <si>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</si>
  <si>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</si>
  <si>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</si>
  <si>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</si>
  <si>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</si>
  <si>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</si>
  <si>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</si>
  <si>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</si>
  <si>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</si>
  <si>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</si>
  <si>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</si>
  <si>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</si>
  <si>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</si>
  <si>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</si>
  <si>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</si>
  <si>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</si>
  <si>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</si>
  <si>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</si>
  <si>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</si>
  <si>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</si>
  <si>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</si>
  <si>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</si>
  <si>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</si>
  <si>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</si>
  <si>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</si>
  <si>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</si>
  <si>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</si>
  <si>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</si>
  <si>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</si>
  <si>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</si>
  <si>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</si>
  <si>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</si>
  <si>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</si>
  <si>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</si>
  <si>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</si>
  <si>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</si>
  <si>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</si>
  <si>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</si>
  <si>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</si>
  <si>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</si>
  <si>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</si>
  <si>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Procesowa obsługa wózków autonomicznych.</t>
  </si>
  <si>
    <t>2.12.15</t>
  </si>
  <si>
    <t>Procesowa obsługa wózków systemowych (VNA) z uwzględnieniem punktów zdawczo / odbiorczych.</t>
  </si>
  <si>
    <t>2.12.16</t>
  </si>
  <si>
    <t>Obsługa zwrotów wewnętrznych – wycofanie z wysyłki.</t>
  </si>
  <si>
    <t>2.12.17</t>
  </si>
  <si>
    <t xml:space="preserve">Obsługa wycofania do magazynu towarów ze skompletowanych zleceń gotowych do wysyłki. </t>
  </si>
  <si>
    <t>2.12.18</t>
  </si>
  <si>
    <t>Obsługa zwrotów zewnętrznych.</t>
  </si>
  <si>
    <t>2.12.19</t>
  </si>
  <si>
    <t>Obsługa zwrotów od odbiorców.</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</si>
  <si>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</si>
  <si>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</si>
  <si>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</si>
  <si>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</si>
  <si>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</si>
  <si>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</si>
  <si>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</si>
  <si>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</si>
  <si>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</si>
  <si>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</si>
  <si>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</si>
  <si>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</si>
  <si>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</si>
  <si>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</si>
  <si>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</si>
  <si>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</si>
  <si>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</si>
  <si>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</si>
  <si>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</si>
  <si>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</si>
  <si>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</si>
  <si>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</si>
  <si>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</si>
  <si>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</si>
  <si>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</si>
  <si>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</si>
  <si>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</si>
  <si>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</si>
  <si>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</si>
  <si>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</si>
  <si>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</si>
  <si>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</si>
  <si>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</si>
  <si>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</si>
  <si>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</si>
  <si>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</si>
  <si>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</si>
  <si>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</si>
  <si>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</si>
  <si>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</si>
  <si>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 należy przyjąć serwery bazodanowe jako fizyczne i serwery aplikacji/WWW jako zwirtualizowane.</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</si>
  <si>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</si>
  <si>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</si>
  <si>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</si>
  <si>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</si>
  <si>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</si>
  <si>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</si>
  <si>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</si>
  <si>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</si>
  <si>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</si>
  <si>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</si>
  <si>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</si>
  <si>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</si>
  <si>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</si>
  <si>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</si>
  <si>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</si>
  <si>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</si>
  <si>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</si>
  <si>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</si>
  <si>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szesnasto-rdzeniowy  o bazowym taktowaniu 2,4 GHz i 3,4 GHz w trybie turbo. Pamięć cache 24 MB, TDP 135W. Procesor ma obsługiwać technologie HT Możliwość instalacji drugiego procesora na płycie głównej.</t>
  </si>
  <si>
    <t>3.2.3</t>
  </si>
  <si>
    <t>Ilość pamięci RAM min 128GB z możliwością rozbudowy do 512GB z rozdzieleniem na fizyczne procesory.</t>
  </si>
  <si>
    <t>3.2.4</t>
  </si>
  <si>
    <t>Przestrzeń dyskowa na oprogramowanie operacyjne minimum 480GB w raid 1. Rodzaj wykorzystanych dysków SSD M2.SATA. Możliwość wymiany uszkodzonych dysków podczas pracy serwera.</t>
  </si>
  <si>
    <t>3.2.5</t>
  </si>
  <si>
    <r>
      <rPr>
        <sz val="10"/>
        <color rgb="FF000000"/>
        <rFont val="Arial"/>
        <family val="2"/>
        <charset val="238"/>
      </rPr>
      <t>Serwer wyposażony w:
- Minimum dwa porty</t>
    </r>
    <r>
      <rPr>
        <sz val="10"/>
        <color rgb="FFFF0000"/>
        <rFont val="Arial"/>
        <family val="2"/>
        <charset val="238"/>
      </rPr>
      <t xml:space="preserve"> </t>
    </r>
    <r>
      <rPr>
        <sz val="10"/>
        <color theme="1"/>
        <rFont val="Arial"/>
        <family val="2"/>
        <charset val="238"/>
      </rPr>
      <t>SPF+ o prze</t>
    </r>
    <r>
      <rPr>
        <sz val="10"/>
        <color rgb="FF000000"/>
        <rFont val="Arial"/>
        <family val="2"/>
        <charset val="238"/>
      </rPr>
      <t>pustowości 25Gb/s;
- Minimum dwa porty RJ45 o przepustowości 10GB/s.</t>
    </r>
  </si>
  <si>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</si>
  <si>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</si>
  <si>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</si>
  <si>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Serwer domyślnie pracujący w trybie ACTIVE powinien być objęty gwarancją producenta z czasem reakcji 4 godziny na okres 60 miesięcy. Serwer domyślnie pracujący w trybie StandBy powinien być objęty gwarancją producenta z czasem reakcji następny dzień roboczy na okres 60 miesięcy. Gwarancja na dyski powinna uwzględniać możliwość wymiany bez konieczności zwrotu uszkodzonego dysku.</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</si>
  <si>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</si>
  <si>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</si>
  <si>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</si>
  <si>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</si>
  <si>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</si>
  <si>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</si>
  <si>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</si>
  <si>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</si>
  <si>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</si>
  <si>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</si>
  <si>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</si>
  <si>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</si>
  <si>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</si>
  <si>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</si>
  <si>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</si>
  <si>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</si>
  <si>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</si>
  <si>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</si>
  <si>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</si>
  <si>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</si>
  <si>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</si>
  <si>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</si>
  <si>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System daje możliwość budowania własnych interfejsów, według własnych szablonów do eksportowania danych do pliku (export danych do MS Excel).</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</si>
  <si>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</si>
  <si>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</si>
  <si>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</si>
  <si>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</si>
  <si>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</si>
  <si>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</si>
  <si>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</si>
  <si>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</si>
  <si>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</si>
  <si>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System posiada możliwość integracji  z systemami zewnętrznych firm kurierskich dedykowanych do obsługi dystrybucji farmaceutycznej: np. POLTRAF, Pharmalink. Powinna być możliwość dołączania kolejnych systemów firm kurierskich.</t>
  </si>
  <si>
    <t>4.2.4.</t>
  </si>
  <si>
    <t>System posiada możliwość integracji z platformami e-commerce.</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</si>
  <si>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</si>
  <si>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</si>
  <si>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</si>
  <si>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</si>
  <si>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</si>
  <si>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</si>
  <si>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</si>
  <si>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</si>
  <si>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</si>
  <si>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</si>
  <si>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</si>
  <si>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System powinien mieć możliwość integracji z wagą magazynową.</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</si>
  <si>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</si>
  <si>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</si>
  <si>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</si>
  <si>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</si>
  <si>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</si>
  <si>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</si>
  <si>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</si>
  <si>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</si>
  <si>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</si>
  <si>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</si>
  <si>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</si>
  <si>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</si>
  <si>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</si>
  <si>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</si>
  <si>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</si>
  <si>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</si>
  <si>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</si>
  <si>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</si>
  <si>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</si>
  <si>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</si>
  <si>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</si>
  <si>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</si>
  <si>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</si>
  <si>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</si>
  <si>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</si>
  <si>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</si>
  <si>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</si>
  <si>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</si>
  <si>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</si>
  <si>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</si>
  <si>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</si>
  <si>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</si>
  <si>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</si>
  <si>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</si>
  <si>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</si>
  <si>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</si>
  <si>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</si>
  <si>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</si>
  <si>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</si>
  <si>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</si>
  <si>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</si>
  <si>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</si>
  <si>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</si>
  <si>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</si>
  <si>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</si>
  <si>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</si>
  <si>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</si>
  <si>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</si>
  <si>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</si>
  <si>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</si>
  <si>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</si>
  <si>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</si>
  <si>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</si>
  <si>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</si>
  <si>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</si>
  <si>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</si>
  <si>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</si>
  <si>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</si>
  <si>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</si>
  <si>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</si>
  <si>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</si>
  <si>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</si>
  <si>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</si>
  <si>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</si>
  <si>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</si>
  <si>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</si>
  <si>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</si>
  <si>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</si>
  <si>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</si>
  <si>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</si>
  <si>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</si>
  <si>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</si>
  <si>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</si>
  <si>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</si>
  <si>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</si>
  <si>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</si>
  <si>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</si>
  <si>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</si>
  <si>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</si>
  <si>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</si>
  <si>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</si>
  <si>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</si>
  <si>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</si>
  <si>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</si>
  <si>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</si>
  <si>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</si>
  <si>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</si>
  <si>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</si>
  <si>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</si>
  <si>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</si>
  <si>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</si>
  <si>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</si>
  <si>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</si>
  <si>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</si>
  <si>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</si>
  <si>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</si>
  <si>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</si>
  <si>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specyfikację parametrów ( operacyjnych , sprzętowych , innych) związanych z zachowaniem systemu podczas awarii lub zdarzenia losowego, w tym m.in.: </t>
  </si>
  <si>
    <t xml:space="preserve"> - reakcja systemu na utratę i przywrócenie zasilania;</t>
  </si>
  <si>
    <t xml:space="preserve"> - alarmy i komunikaty systemowe.</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</si>
  <si>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</si>
  <si>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</si>
  <si>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</si>
  <si>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</si>
  <si>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</si>
  <si>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</si>
  <si>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</si>
  <si>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</si>
  <si>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</si>
  <si>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</si>
  <si>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</si>
  <si>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</si>
  <si>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</si>
  <si>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</si>
  <si>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</si>
  <si>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</si>
  <si>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</si>
  <si>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</si>
  <si>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</si>
  <si>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</si>
  <si>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</si>
  <si>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</si>
  <si>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</si>
  <si>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</si>
  <si>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</si>
  <si>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</si>
  <si>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</si>
  <si>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</si>
  <si>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</si>
  <si>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</si>
  <si>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</si>
  <si>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</si>
  <si>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</si>
  <si>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</si>
  <si>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</si>
  <si>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</si>
  <si>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</si>
  <si>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</si>
  <si>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</si>
  <si>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</si>
  <si>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</si>
  <si>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</si>
  <si>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</si>
  <si>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</si>
  <si>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</si>
  <si>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</si>
  <si>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</si>
  <si>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</si>
  <si>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</si>
  <si>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</si>
  <si>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</si>
  <si>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</si>
  <si>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</si>
  <si>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</si>
  <si>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</si>
  <si>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</si>
  <si>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</si>
  <si>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</si>
  <si>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</si>
  <si>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</si>
  <si>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</si>
  <si>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</si>
  <si>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</si>
  <si>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</si>
  <si>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</si>
  <si>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</si>
  <si>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</si>
  <si>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</si>
  <si>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</si>
  <si>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</si>
  <si>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</si>
  <si>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</si>
  <si>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</si>
  <si>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</si>
  <si>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</si>
  <si>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</si>
  <si>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</si>
  <si>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</si>
  <si>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Pilny i Incydent Standardowy.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</si>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</sst>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i/>
      <sz val="10"/>
      <color theme="1"/>
      <name val="Arial"/>
      <family val="2"/>
      <charset val="238"/>
    </font>
    <font>
      <sz val="10"/>
      <color rgb="FF000000"/>
      <name val="Arial"/>
      <family val="2"/>
      <charset val="238"/>
    </font>
    <font>
      <b/>
      <sz val="10"/>
      <color rgb="FF000000"/>
      <name val="Arial"/>
      <family val="2"/>
      <charset val="238"/>
    </font>
    <font>
      <b/>
      <sz val="11"/>
      <color rgb="FF000000"/>
      <name val="Calibri"/>
      <family val="2"/>
      <charset val="238"/>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right/>
      <top/>
      <bottom style="thin">
        <color indexed="8"/>
      </bottom>
      <diagonal/>
    </border>
    <border>
      <left/>
      <right/>
      <top style="thin">
        <color rgb="FF000000"/>
      </top>
      <bottom style="thin">
        <color rgb="FF000000"/>
      </bottom>
      <diagonal/>
    </border>
    <border>
      <left style="thin">
        <color indexed="8"/>
      </left>
      <right/>
      <top style="thin">
        <color indexed="8"/>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263">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18" xfId="1" applyFont="1" applyBorder="1" applyAlignment="1">
      <alignment wrapText="1"/>
    </xf>
    <xf numFmtId="0" fontId="11" fillId="0" borderId="3" xfId="0" applyFont="1" applyBorder="1" applyAlignment="1">
      <alignment vertical="center" wrapText="1"/>
    </xf>
    <xf numFmtId="49" fontId="0" fillId="4" borderId="17" xfId="0" applyNumberFormat="1" applyFill="1" applyBorder="1" applyAlignment="1">
      <alignment horizontal="left" vertical="center" wrapText="1"/>
    </xf>
    <xf numFmtId="0" fontId="8" fillId="4" borderId="17"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0" xfId="1" applyFont="1" applyBorder="1" applyAlignment="1">
      <alignment horizontal="right" vertical="center" wrapText="1"/>
    </xf>
    <xf numFmtId="0" fontId="6" fillId="0" borderId="10" xfId="1" applyFont="1" applyBorder="1" applyAlignment="1">
      <alignment horizontal="right" vertical="center" wrapText="1"/>
    </xf>
    <xf numFmtId="0" fontId="4" fillId="0" borderId="10" xfId="1" applyFont="1" applyBorder="1" applyAlignment="1">
      <alignment horizontal="right" vertical="center" wrapText="1"/>
    </xf>
    <xf numFmtId="0" fontId="3" fillId="0" borderId="10"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0" xfId="0" applyFont="1" applyBorder="1" applyAlignment="1">
      <alignmen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0" xfId="1" applyFont="1" applyFill="1" applyBorder="1" applyAlignment="1">
      <alignment horizontal="left" vertical="center" wrapText="1"/>
    </xf>
    <xf numFmtId="0" fontId="6" fillId="6" borderId="9" xfId="1" applyFont="1" applyFill="1" applyBorder="1" applyAlignment="1">
      <alignment horizontal="center" vertical="center" wrapText="1"/>
    </xf>
    <xf numFmtId="0" fontId="8" fillId="6" borderId="7" xfId="1" applyFont="1" applyFill="1" applyBorder="1" applyAlignment="1">
      <alignment horizontal="center" vertical="center" wrapText="1"/>
    </xf>
    <xf numFmtId="49" fontId="6" fillId="6" borderId="3" xfId="1" applyNumberFormat="1" applyFont="1" applyFill="1" applyBorder="1" applyAlignment="1">
      <alignment horizontal="center" vertical="center"/>
    </xf>
    <xf numFmtId="0" fontId="6" fillId="6"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49" fontId="6" fillId="6" borderId="12"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6" fillId="6" borderId="17"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4" xfId="5" applyNumberFormat="1" applyFont="1" applyFill="1" applyBorder="1" applyAlignment="1">
      <alignment horizontal="center" vertical="center"/>
    </xf>
    <xf numFmtId="0" fontId="0" fillId="0" borderId="3" xfId="0" applyBorder="1" applyAlignment="1">
      <alignment horizontal="left"/>
    </xf>
    <xf numFmtId="0" fontId="4" fillId="4" borderId="19" xfId="1" applyFont="1" applyFill="1" applyBorder="1" applyAlignment="1">
      <alignment horizontal="right" vertical="center" wrapText="1"/>
    </xf>
    <xf numFmtId="0" fontId="4" fillId="4" borderId="19"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19"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8" borderId="5" xfId="0" applyNumberFormat="1" applyFont="1" applyFill="1" applyBorder="1" applyAlignment="1">
      <alignment horizontal="left"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8" fillId="8" borderId="19" xfId="0"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49" fontId="8" fillId="8" borderId="12" xfId="0" applyNumberFormat="1" applyFont="1" applyFill="1" applyBorder="1" applyAlignment="1">
      <alignment horizontal="left" vertical="center" wrapText="1"/>
    </xf>
    <xf numFmtId="49" fontId="2" fillId="0" borderId="19" xfId="1" applyNumberFormat="1" applyFont="1" applyBorder="1" applyAlignment="1">
      <alignment horizontal="center" vertical="center"/>
    </xf>
    <xf numFmtId="49" fontId="6" fillId="6" borderId="5" xfId="0" applyNumberFormat="1" applyFont="1" applyFill="1" applyBorder="1" applyAlignment="1">
      <alignment horizontal="center" vertical="center"/>
    </xf>
    <xf numFmtId="0" fontId="19" fillId="0" borderId="19" xfId="1" applyFont="1" applyBorder="1" applyAlignment="1">
      <alignment horizontal="left" vertical="center" wrapText="1"/>
    </xf>
    <xf numFmtId="49" fontId="0" fillId="8" borderId="3" xfId="0" applyNumberFormat="1" applyFill="1" applyBorder="1" applyAlignment="1">
      <alignment horizontal="left" vertical="center" wrapText="1"/>
    </xf>
    <xf numFmtId="49" fontId="19"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1" xfId="0" applyNumberFormat="1" applyFont="1" applyBorder="1" applyAlignment="1">
      <alignment horizontal="center" vertical="center"/>
    </xf>
    <xf numFmtId="0" fontId="8" fillId="4" borderId="3" xfId="5" applyFont="1" applyFill="1" applyBorder="1" applyAlignment="1">
      <alignment vertical="center" wrapText="1"/>
    </xf>
    <xf numFmtId="49" fontId="11" fillId="4" borderId="3" xfId="0"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49" fontId="20" fillId="6" borderId="17" xfId="0" applyNumberFormat="1" applyFont="1" applyFill="1" applyBorder="1" applyAlignment="1">
      <alignment horizontal="left" vertical="center" wrapText="1"/>
    </xf>
    <xf numFmtId="49" fontId="8" fillId="8" borderId="18" xfId="0" applyNumberFormat="1" applyFont="1" applyFill="1" applyBorder="1" applyAlignment="1">
      <alignment horizontal="left" vertical="center" wrapText="1"/>
    </xf>
    <xf numFmtId="0" fontId="2" fillId="11" borderId="0" xfId="1" applyFont="1" applyFill="1" applyAlignment="1">
      <alignment horizontal="center" vertical="center" wrapText="1"/>
    </xf>
    <xf numFmtId="0" fontId="0" fillId="9" borderId="4" xfId="0" applyFill="1" applyBorder="1" applyAlignment="1">
      <alignment wrapText="1"/>
    </xf>
    <xf numFmtId="49" fontId="22" fillId="8" borderId="3" xfId="0" applyNumberFormat="1" applyFont="1" applyFill="1" applyBorder="1" applyAlignment="1">
      <alignment horizontal="left" vertical="center" wrapText="1"/>
    </xf>
    <xf numFmtId="49" fontId="8" fillId="8" borderId="25" xfId="0" applyNumberFormat="1" applyFont="1" applyFill="1" applyBorder="1" applyAlignment="1">
      <alignment horizontal="left" vertical="center" wrapText="1"/>
    </xf>
    <xf numFmtId="0" fontId="6" fillId="0" borderId="26" xfId="1" applyFont="1" applyBorder="1" applyAlignment="1">
      <alignment horizontal="center" vertical="center"/>
    </xf>
    <xf numFmtId="0" fontId="6" fillId="6" borderId="14" xfId="0" applyFont="1" applyFill="1" applyBorder="1" applyAlignment="1">
      <alignment horizontal="left" vertical="center" wrapText="1"/>
    </xf>
    <xf numFmtId="0" fontId="0" fillId="0" borderId="21" xfId="0" applyBorder="1" applyAlignment="1">
      <alignment horizontal="left" vertical="center" wrapText="1"/>
    </xf>
    <xf numFmtId="0" fontId="0" fillId="9" borderId="22" xfId="0" applyFill="1" applyBorder="1" applyAlignment="1">
      <alignment horizontal="center" vertical="center" wrapText="1"/>
    </xf>
    <xf numFmtId="0" fontId="23" fillId="0" borderId="0" xfId="1" applyFont="1" applyAlignment="1">
      <alignment wrapText="1"/>
    </xf>
    <xf numFmtId="0" fontId="11" fillId="0" borderId="0" xfId="5" applyFont="1" applyAlignment="1">
      <alignment wrapText="1"/>
    </xf>
    <xf numFmtId="0" fontId="25"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9" fillId="0" borderId="11" xfId="0" applyNumberFormat="1" applyFont="1" applyBorder="1" applyAlignment="1">
      <alignment horizontal="center" vertical="center"/>
    </xf>
    <xf numFmtId="0" fontId="5" fillId="0" borderId="0" xfId="1" applyFont="1" applyAlignment="1">
      <alignment horizontal="left" vertical="center"/>
    </xf>
    <xf numFmtId="0" fontId="19" fillId="0" borderId="0" xfId="0" applyFont="1"/>
    <xf numFmtId="0" fontId="19" fillId="0" borderId="0" xfId="0" applyFont="1" applyAlignment="1">
      <alignment wrapText="1"/>
    </xf>
    <xf numFmtId="0" fontId="19" fillId="0" borderId="27"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19"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20" fillId="12" borderId="25" xfId="0" applyFont="1" applyFill="1" applyBorder="1" applyAlignment="1">
      <alignment horizontal="left" vertical="center"/>
    </xf>
    <xf numFmtId="0" fontId="8" fillId="0" borderId="19" xfId="1" applyFont="1" applyBorder="1" applyAlignment="1">
      <alignment horizontal="center" vertical="center" wrapText="1"/>
    </xf>
    <xf numFmtId="49" fontId="8" fillId="8" borderId="14" xfId="0"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49" fontId="8" fillId="8" borderId="15" xfId="0" applyNumberFormat="1" applyFont="1" applyFill="1" applyBorder="1" applyAlignment="1">
      <alignment horizontal="left" vertical="center" wrapText="1"/>
    </xf>
    <xf numFmtId="0" fontId="6" fillId="6" borderId="19" xfId="0" applyFont="1" applyFill="1" applyBorder="1" applyAlignment="1">
      <alignment horizontal="left" vertical="center" wrapText="1"/>
    </xf>
    <xf numFmtId="49" fontId="19" fillId="8" borderId="14" xfId="0" applyNumberFormat="1" applyFont="1" applyFill="1" applyBorder="1" applyAlignment="1">
      <alignment horizontal="left" vertical="center" wrapText="1"/>
    </xf>
    <xf numFmtId="49" fontId="11" fillId="8" borderId="14" xfId="0" applyNumberFormat="1" applyFont="1" applyFill="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8" fillId="8" borderId="11" xfId="0" applyNumberFormat="1" applyFont="1" applyFill="1" applyBorder="1" applyAlignment="1">
      <alignment horizontal="left" vertical="center" wrapText="1"/>
    </xf>
    <xf numFmtId="0" fontId="0" fillId="10" borderId="31" xfId="0" applyFill="1" applyBorder="1" applyAlignment="1">
      <alignment wrapText="1"/>
    </xf>
    <xf numFmtId="0" fontId="0" fillId="10" borderId="31" xfId="0" applyFill="1" applyBorder="1" applyAlignment="1">
      <alignment vertical="center" wrapText="1"/>
    </xf>
    <xf numFmtId="0" fontId="8" fillId="0" borderId="20" xfId="1" applyFont="1" applyBorder="1" applyAlignment="1">
      <alignment horizontal="center" vertical="center" wrapText="1"/>
    </xf>
    <xf numFmtId="49" fontId="2" fillId="0" borderId="20" xfId="0" applyNumberFormat="1" applyFont="1" applyBorder="1" applyAlignment="1">
      <alignment horizontal="center" vertical="center"/>
    </xf>
    <xf numFmtId="49" fontId="8" fillId="8" borderId="20" xfId="0" applyNumberFormat="1" applyFont="1" applyFill="1" applyBorder="1" applyAlignment="1">
      <alignment horizontal="left" vertical="center" wrapText="1"/>
    </xf>
    <xf numFmtId="0" fontId="0" fillId="10" borderId="3" xfId="0" applyFill="1" applyBorder="1" applyAlignment="1">
      <alignment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49" fontId="10" fillId="11" borderId="24" xfId="1"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4" xfId="1" applyFont="1" applyFill="1" applyBorder="1" applyAlignment="1">
      <alignment horizontal="left" wrapText="1"/>
    </xf>
    <xf numFmtId="0" fontId="6" fillId="6" borderId="13" xfId="1" applyFont="1" applyFill="1" applyBorder="1" applyAlignment="1">
      <alignment horizontal="left" wrapText="1"/>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8" fillId="0" borderId="19" xfId="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21" xfId="1" applyFont="1" applyBorder="1" applyAlignment="1">
      <alignment horizontal="center" vertical="center" wrapText="1"/>
    </xf>
    <xf numFmtId="0" fontId="6" fillId="6" borderId="15" xfId="5" applyFont="1" applyFill="1" applyBorder="1" applyAlignment="1">
      <alignment horizontal="left" vertical="center" wrapText="1"/>
    </xf>
    <xf numFmtId="0" fontId="6" fillId="6" borderId="23"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16" fillId="0" borderId="14" xfId="1" applyFont="1" applyBorder="1" applyAlignment="1">
      <alignment horizontal="left"/>
    </xf>
    <xf numFmtId="0" fontId="16" fillId="0" borderId="13" xfId="1" applyFont="1" applyBorder="1" applyAlignment="1">
      <alignment horizontal="left"/>
    </xf>
    <xf numFmtId="0" fontId="16" fillId="0" borderId="12"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5" fillId="6" borderId="12" xfId="1" applyFont="1" applyFill="1" applyBorder="1" applyAlignment="1">
      <alignment horizontal="left"/>
    </xf>
    <xf numFmtId="49" fontId="10" fillId="11" borderId="0" xfId="1" applyNumberFormat="1" applyFont="1" applyFill="1" applyAlignment="1">
      <alignment horizontal="left" vertical="center" wrapText="1"/>
    </xf>
    <xf numFmtId="0" fontId="10" fillId="0" borderId="0" xfId="1" applyFont="1"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vertical="center" wrapText="1"/>
    </xf>
    <xf numFmtId="0" fontId="0" fillId="0" borderId="0" xfId="1" applyFont="1" applyAlignment="1">
      <alignment horizontal="left" wrapText="1"/>
    </xf>
    <xf numFmtId="0" fontId="19" fillId="0" borderId="0" xfId="1" applyFont="1" applyAlignment="1">
      <alignment horizontal="left" vertical="center" wrapText="1"/>
    </xf>
    <xf numFmtId="0" fontId="6" fillId="0" borderId="0" xfId="1" applyFont="1" applyAlignment="1">
      <alignment horizontal="left"/>
    </xf>
    <xf numFmtId="0" fontId="19" fillId="0" borderId="0" xfId="1" applyFont="1" applyAlignment="1">
      <alignment horizontal="left"/>
    </xf>
    <xf numFmtId="0" fontId="0" fillId="0" borderId="0" xfId="1" applyFont="1" applyAlignment="1">
      <alignment horizontal="left"/>
    </xf>
    <xf numFmtId="0" fontId="19" fillId="0" borderId="3" xfId="0" applyFont="1" applyBorder="1" applyAlignment="1">
      <alignment horizontal="left" vertical="center" wrapText="1"/>
    </xf>
    <xf numFmtId="0" fontId="20" fillId="0" borderId="0" xfId="0" applyFont="1"/>
    <xf numFmtId="0" fontId="20" fillId="12" borderId="3" xfId="0" applyFont="1" applyFill="1" applyBorder="1" applyAlignment="1">
      <alignment horizontal="left" vertical="center"/>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EY74"/>
  <sheetViews>
    <sheetView zoomScaleNormal="100" workbookViewId="0">
      <pane xSplit="3" ySplit="4" topLeftCell="D94" activePane="bottomRight" state="frozen"/>
      <selection pane="topRight" activeCell="F1" sqref="F1"/>
      <selection pane="bottomLeft" activeCell="A4" sqref="A4"/>
      <selection pane="bottomRight" activeCell="D3" sqref="D3"/>
    </sheetView>
  </sheetViews>
  <sheetFormatPr defaultColWidth="10" defaultRowHeight="12.75" customHeight="1"/>
  <cols>
    <col min="1" max="1" width="10.44140625" style="124" customWidth="1"/>
    <col min="2" max="2" width="90.44140625" style="3" customWidth="1"/>
    <col min="3" max="3" width="15.6640625" style="2" customWidth="1"/>
    <col min="4" max="4" width="55.88671875" style="1" customWidth="1"/>
    <col min="5" max="16384" width="10" style="1"/>
  </cols>
  <sheetData>
    <row r="1" spans="1:4" ht="12.6" customHeight="1">
      <c r="A1" s="216" t="s">
        <v>0</v>
      </c>
      <c r="B1" s="216"/>
      <c r="C1" s="176"/>
    </row>
    <row r="2" spans="1:4" ht="58.95" customHeight="1">
      <c r="A2" s="221" t="s">
        <v>1</v>
      </c>
      <c r="B2" s="221"/>
      <c r="C2" s="221"/>
    </row>
    <row r="3" spans="1:4" s="22" customFormat="1" ht="82.95" customHeight="1">
      <c r="A3" s="107" t="s">
        <v>2</v>
      </c>
      <c r="B3" s="26" t="s">
        <v>3</v>
      </c>
      <c r="C3" s="25" t="s">
        <v>4</v>
      </c>
      <c r="D3" s="184"/>
    </row>
    <row r="4" spans="1:4" s="22" customFormat="1" ht="13.2">
      <c r="A4" s="127">
        <v>1</v>
      </c>
      <c r="B4" s="23">
        <v>2</v>
      </c>
      <c r="C4" s="23">
        <v>3</v>
      </c>
    </row>
    <row r="5" spans="1:4" ht="26.4">
      <c r="A5" s="122">
        <v>1</v>
      </c>
      <c r="B5" s="113" t="s">
        <v>5</v>
      </c>
      <c r="C5" s="114"/>
    </row>
    <row r="6" spans="1:4" ht="13.2">
      <c r="A6" s="128" t="s">
        <v>6</v>
      </c>
      <c r="B6" s="113" t="s">
        <v>7</v>
      </c>
      <c r="C6" s="115"/>
    </row>
    <row r="7" spans="1:4" s="19" customFormat="1" ht="42" customHeight="1">
      <c r="A7" s="129" t="s">
        <v>8</v>
      </c>
      <c r="B7" s="70" t="s">
        <v>9</v>
      </c>
      <c r="C7" s="195" t="s">
        <v>10</v>
      </c>
    </row>
    <row r="8" spans="1:4" s="19" customFormat="1" ht="26.4">
      <c r="A8" s="129" t="s">
        <v>11</v>
      </c>
      <c r="B8" s="70" t="s">
        <v>12</v>
      </c>
      <c r="C8" s="196" t="s">
        <v>13</v>
      </c>
    </row>
    <row r="9" spans="1:4" s="19" customFormat="1" ht="26.4">
      <c r="A9" s="129" t="s">
        <v>14</v>
      </c>
      <c r="B9" s="70" t="s">
        <v>15</v>
      </c>
      <c r="C9" s="195" t="s">
        <v>10</v>
      </c>
    </row>
    <row r="10" spans="1:4" s="19" customFormat="1" ht="13.2">
      <c r="A10" s="129" t="s">
        <v>16</v>
      </c>
      <c r="B10" s="70" t="s">
        <v>17</v>
      </c>
      <c r="C10" s="196" t="s">
        <v>13</v>
      </c>
    </row>
    <row r="11" spans="1:4" s="19" customFormat="1" ht="13.2">
      <c r="A11" s="129" t="s">
        <v>18</v>
      </c>
      <c r="B11" s="70" t="s">
        <v>19</v>
      </c>
      <c r="C11" s="196" t="s">
        <v>13</v>
      </c>
    </row>
    <row r="12" spans="1:4" s="19" customFormat="1" ht="13.2">
      <c r="A12" s="129" t="s">
        <v>20</v>
      </c>
      <c r="B12" s="70" t="s">
        <v>21</v>
      </c>
      <c r="C12" s="196" t="s">
        <v>13</v>
      </c>
    </row>
    <row r="13" spans="1:4" s="19" customFormat="1" ht="26.4">
      <c r="A13" s="129" t="s">
        <v>22</v>
      </c>
      <c r="B13" s="70" t="s">
        <v>23</v>
      </c>
      <c r="C13" s="195" t="s">
        <v>10</v>
      </c>
    </row>
    <row r="14" spans="1:4" s="19" customFormat="1" ht="26.4">
      <c r="A14" s="129" t="s">
        <v>24</v>
      </c>
      <c r="B14" s="70" t="s">
        <v>25</v>
      </c>
      <c r="C14" s="195" t="s">
        <v>10</v>
      </c>
    </row>
    <row r="15" spans="1:4" s="20" customFormat="1" ht="26.4">
      <c r="A15" s="130" t="s">
        <v>26</v>
      </c>
      <c r="B15" s="89" t="s">
        <v>27</v>
      </c>
      <c r="C15" s="195" t="s">
        <v>10</v>
      </c>
    </row>
    <row r="16" spans="1:4" s="20" customFormat="1" ht="13.2">
      <c r="A16" s="130" t="s">
        <v>28</v>
      </c>
      <c r="B16" s="89" t="s">
        <v>29</v>
      </c>
      <c r="C16" s="196" t="s">
        <v>13</v>
      </c>
    </row>
    <row r="17" spans="1:3" s="19" customFormat="1" ht="39.6">
      <c r="A17" s="129" t="s">
        <v>30</v>
      </c>
      <c r="B17" s="18" t="s">
        <v>31</v>
      </c>
      <c r="C17" s="196" t="s">
        <v>13</v>
      </c>
    </row>
    <row r="18" spans="1:3" s="19" customFormat="1" ht="13.2">
      <c r="A18" s="129" t="s">
        <v>32</v>
      </c>
      <c r="B18" s="18" t="s">
        <v>33</v>
      </c>
      <c r="C18" s="196" t="s">
        <v>13</v>
      </c>
    </row>
    <row r="19" spans="1:3" s="20" customFormat="1" ht="39.6">
      <c r="A19" s="129" t="s">
        <v>34</v>
      </c>
      <c r="B19" s="88" t="s">
        <v>35</v>
      </c>
      <c r="C19" s="195" t="s">
        <v>10</v>
      </c>
    </row>
    <row r="20" spans="1:3" s="20" customFormat="1" ht="30.75" customHeight="1">
      <c r="A20" s="129" t="s">
        <v>36</v>
      </c>
      <c r="B20" s="88" t="s">
        <v>37</v>
      </c>
      <c r="C20" s="195" t="s">
        <v>10</v>
      </c>
    </row>
    <row r="21" spans="1:3" s="20" customFormat="1" ht="26.4">
      <c r="A21" s="129" t="s">
        <v>38</v>
      </c>
      <c r="B21" s="88" t="s">
        <v>39</v>
      </c>
      <c r="C21" s="195" t="s">
        <v>10</v>
      </c>
    </row>
    <row r="22" spans="1:3" s="110" customFormat="1" ht="26.4">
      <c r="A22" s="129" t="s">
        <v>40</v>
      </c>
      <c r="B22" s="109" t="s">
        <v>41</v>
      </c>
      <c r="C22" s="195" t="s">
        <v>10</v>
      </c>
    </row>
    <row r="23" spans="1:3" s="110" customFormat="1" ht="13.2">
      <c r="A23" s="129" t="s">
        <v>42</v>
      </c>
      <c r="B23" s="177" t="s">
        <v>43</v>
      </c>
      <c r="C23" s="196" t="s">
        <v>13</v>
      </c>
    </row>
    <row r="24" spans="1:3" s="110" customFormat="1" ht="13.2">
      <c r="A24" s="129" t="s">
        <v>44</v>
      </c>
      <c r="B24" s="177" t="s">
        <v>45</v>
      </c>
      <c r="C24" s="196" t="s">
        <v>13</v>
      </c>
    </row>
    <row r="25" spans="1:3" s="20" customFormat="1" ht="13.2">
      <c r="A25" s="129" t="s">
        <v>46</v>
      </c>
      <c r="B25" s="89" t="s">
        <v>47</v>
      </c>
      <c r="C25" s="196" t="s">
        <v>13</v>
      </c>
    </row>
    <row r="26" spans="1:3" s="20" customFormat="1" ht="26.4">
      <c r="A26" s="129" t="s">
        <v>48</v>
      </c>
      <c r="B26" s="89" t="s">
        <v>49</v>
      </c>
      <c r="C26" s="196" t="s">
        <v>13</v>
      </c>
    </row>
    <row r="27" spans="1:3" s="20" customFormat="1" ht="13.2">
      <c r="A27" s="129" t="s">
        <v>50</v>
      </c>
      <c r="B27" s="89" t="s">
        <v>51</v>
      </c>
      <c r="C27" s="196" t="s">
        <v>13</v>
      </c>
    </row>
    <row r="28" spans="1:3" s="19" customFormat="1" ht="13.2">
      <c r="A28" s="116" t="s">
        <v>52</v>
      </c>
      <c r="B28" s="218" t="s">
        <v>53</v>
      </c>
      <c r="C28" s="218"/>
    </row>
    <row r="29" spans="1:3" s="19" customFormat="1" ht="39.6">
      <c r="A29" s="129" t="s">
        <v>54</v>
      </c>
      <c r="B29" s="89" t="s">
        <v>55</v>
      </c>
      <c r="C29" s="195" t="s">
        <v>10</v>
      </c>
    </row>
    <row r="30" spans="1:3" s="19" customFormat="1" ht="26.4">
      <c r="A30" s="129" t="s">
        <v>56</v>
      </c>
      <c r="B30" s="89" t="s">
        <v>57</v>
      </c>
      <c r="C30" s="195" t="s">
        <v>10</v>
      </c>
    </row>
    <row r="31" spans="1:3" s="19" customFormat="1" ht="26.4">
      <c r="A31" s="129" t="s">
        <v>58</v>
      </c>
      <c r="B31" s="89" t="s">
        <v>59</v>
      </c>
      <c r="C31" s="195" t="s">
        <v>10</v>
      </c>
    </row>
    <row r="32" spans="1:3" s="19" customFormat="1" ht="26.4">
      <c r="A32" s="129" t="s">
        <v>60</v>
      </c>
      <c r="B32" s="70" t="s">
        <v>61</v>
      </c>
      <c r="C32" s="195" t="s">
        <v>10</v>
      </c>
    </row>
    <row r="33" spans="1:3" s="19" customFormat="1" ht="26.4">
      <c r="A33" s="129" t="s">
        <v>62</v>
      </c>
      <c r="B33" s="70" t="s">
        <v>63</v>
      </c>
      <c r="C33" s="195" t="s">
        <v>10</v>
      </c>
    </row>
    <row r="34" spans="1:3" s="19" customFormat="1" ht="52.8">
      <c r="A34" s="129" t="s">
        <v>64</v>
      </c>
      <c r="B34" s="70" t="s">
        <v>65</v>
      </c>
      <c r="C34" s="195" t="s">
        <v>10</v>
      </c>
    </row>
    <row r="35" spans="1:3" s="19" customFormat="1" ht="26.4">
      <c r="A35" s="129" t="s">
        <v>66</v>
      </c>
      <c r="B35" s="70" t="s">
        <v>67</v>
      </c>
      <c r="C35" s="195" t="s">
        <v>10</v>
      </c>
    </row>
    <row r="36" spans="1:3" s="19" customFormat="1" ht="39.6">
      <c r="A36" s="148" t="s">
        <v>68</v>
      </c>
      <c r="B36" s="102" t="s">
        <v>69</v>
      </c>
      <c r="C36" s="196" t="s">
        <v>13</v>
      </c>
    </row>
    <row r="37" spans="1:3" s="19" customFormat="1" ht="35.25" customHeight="1">
      <c r="A37" s="149" t="s">
        <v>70</v>
      </c>
      <c r="B37" s="101" t="s">
        <v>71</v>
      </c>
      <c r="C37" s="196" t="s">
        <v>13</v>
      </c>
    </row>
    <row r="38" spans="1:3" s="19" customFormat="1" ht="26.4">
      <c r="A38" s="150" t="s">
        <v>72</v>
      </c>
      <c r="B38" s="103" t="s">
        <v>73</v>
      </c>
      <c r="C38" s="195" t="s">
        <v>10</v>
      </c>
    </row>
    <row r="39" spans="1:3" s="19" customFormat="1" ht="26.4">
      <c r="A39" s="150" t="s">
        <v>74</v>
      </c>
      <c r="B39" s="101" t="s">
        <v>75</v>
      </c>
      <c r="C39" s="195" t="s">
        <v>10</v>
      </c>
    </row>
    <row r="40" spans="1:3" s="19" customFormat="1" ht="13.2">
      <c r="A40" s="131" t="s">
        <v>76</v>
      </c>
      <c r="B40" s="219" t="s">
        <v>77</v>
      </c>
      <c r="C40" s="218"/>
    </row>
    <row r="41" spans="1:3" s="19" customFormat="1" ht="26.4">
      <c r="A41" s="129" t="s">
        <v>78</v>
      </c>
      <c r="B41" s="18" t="s">
        <v>79</v>
      </c>
      <c r="C41" s="195" t="s">
        <v>10</v>
      </c>
    </row>
    <row r="42" spans="1:3" s="19" customFormat="1" ht="26.4">
      <c r="A42" s="129" t="s">
        <v>80</v>
      </c>
      <c r="B42" s="89" t="s">
        <v>81</v>
      </c>
      <c r="C42" s="195" t="s">
        <v>10</v>
      </c>
    </row>
    <row r="43" spans="1:3" s="19" customFormat="1" ht="26.4">
      <c r="A43" s="129" t="s">
        <v>82</v>
      </c>
      <c r="B43" s="89" t="s">
        <v>83</v>
      </c>
      <c r="C43" s="195" t="s">
        <v>10</v>
      </c>
    </row>
    <row r="44" spans="1:3" s="19" customFormat="1" ht="26.4">
      <c r="A44" s="129" t="s">
        <v>84</v>
      </c>
      <c r="B44" s="89" t="s">
        <v>85</v>
      </c>
      <c r="C44" s="195" t="s">
        <v>10</v>
      </c>
    </row>
    <row r="45" spans="1:3" s="19" customFormat="1" ht="13.2">
      <c r="A45" s="116" t="s">
        <v>86</v>
      </c>
      <c r="B45" s="218" t="s">
        <v>87</v>
      </c>
      <c r="C45" s="218"/>
    </row>
    <row r="46" spans="1:3" s="19" customFormat="1" ht="13.2">
      <c r="A46" s="129" t="s">
        <v>88</v>
      </c>
      <c r="B46" s="21" t="s">
        <v>89</v>
      </c>
      <c r="C46" s="196" t="s">
        <v>13</v>
      </c>
    </row>
    <row r="47" spans="1:3" s="19" customFormat="1" ht="26.4">
      <c r="A47" s="129" t="s">
        <v>90</v>
      </c>
      <c r="B47" s="88" t="s">
        <v>91</v>
      </c>
      <c r="C47" s="195" t="s">
        <v>10</v>
      </c>
    </row>
    <row r="48" spans="1:3" s="19" customFormat="1" ht="26.4">
      <c r="A48" s="129" t="s">
        <v>92</v>
      </c>
      <c r="B48" s="21" t="s">
        <v>93</v>
      </c>
      <c r="C48" s="196" t="s">
        <v>13</v>
      </c>
    </row>
    <row r="49" spans="1:3" s="19" customFormat="1" ht="39.6">
      <c r="A49" s="129" t="s">
        <v>94</v>
      </c>
      <c r="B49" s="21" t="s">
        <v>95</v>
      </c>
      <c r="C49" s="196" t="s">
        <v>13</v>
      </c>
    </row>
    <row r="50" spans="1:3" s="19" customFormat="1" ht="26.4">
      <c r="A50" s="129" t="s">
        <v>96</v>
      </c>
      <c r="B50" s="104" t="s">
        <v>97</v>
      </c>
      <c r="C50" s="195" t="s">
        <v>10</v>
      </c>
    </row>
    <row r="51" spans="1:3" s="19" customFormat="1" ht="26.4">
      <c r="A51" s="129" t="s">
        <v>98</v>
      </c>
      <c r="B51" s="21" t="s">
        <v>99</v>
      </c>
      <c r="C51" s="195" t="s">
        <v>10</v>
      </c>
    </row>
    <row r="52" spans="1:3" s="19" customFormat="1" ht="13.2">
      <c r="A52" s="116" t="s">
        <v>100</v>
      </c>
      <c r="B52" s="220" t="s">
        <v>101</v>
      </c>
      <c r="C52" s="220"/>
    </row>
    <row r="53" spans="1:3" s="19" customFormat="1" ht="26.4">
      <c r="A53" s="129" t="s">
        <v>102</v>
      </c>
      <c r="B53" s="21" t="s">
        <v>103</v>
      </c>
      <c r="C53" s="196" t="s">
        <v>13</v>
      </c>
    </row>
    <row r="54" spans="1:3" s="19" customFormat="1" ht="26.4">
      <c r="A54" s="129" t="s">
        <v>104</v>
      </c>
      <c r="B54" s="21" t="s">
        <v>105</v>
      </c>
      <c r="C54" s="196" t="s">
        <v>13</v>
      </c>
    </row>
    <row r="55" spans="1:3" s="19" customFormat="1" ht="47.25" customHeight="1">
      <c r="A55" s="129" t="s">
        <v>106</v>
      </c>
      <c r="B55" s="21" t="s">
        <v>107</v>
      </c>
      <c r="C55" s="195" t="s">
        <v>10</v>
      </c>
    </row>
    <row r="56" spans="1:3" s="19" customFormat="1" ht="26.4">
      <c r="A56" s="129" t="s">
        <v>108</v>
      </c>
      <c r="B56" s="21" t="s">
        <v>109</v>
      </c>
      <c r="C56" s="196" t="s">
        <v>13</v>
      </c>
    </row>
    <row r="57" spans="1:3" s="19" customFormat="1" ht="26.4">
      <c r="A57" s="129" t="s">
        <v>110</v>
      </c>
      <c r="B57" s="88" t="s">
        <v>111</v>
      </c>
      <c r="C57" s="196" t="s">
        <v>13</v>
      </c>
    </row>
    <row r="58" spans="1:3" s="19" customFormat="1" ht="13.2">
      <c r="A58" s="129" t="s">
        <v>112</v>
      </c>
      <c r="B58" s="88" t="s">
        <v>113</v>
      </c>
      <c r="C58" s="196" t="s">
        <v>13</v>
      </c>
    </row>
    <row r="59" spans="1:3" s="19" customFormat="1" ht="13.2">
      <c r="A59" s="129" t="s">
        <v>114</v>
      </c>
      <c r="B59" s="88" t="s">
        <v>115</v>
      </c>
      <c r="C59" s="196" t="s">
        <v>13</v>
      </c>
    </row>
    <row r="60" spans="1:3" s="19" customFormat="1" ht="26.4">
      <c r="A60" s="129" t="s">
        <v>116</v>
      </c>
      <c r="B60" s="88" t="s">
        <v>117</v>
      </c>
      <c r="C60" s="196" t="s">
        <v>13</v>
      </c>
    </row>
    <row r="61" spans="1:3" s="19" customFormat="1" ht="39.6">
      <c r="A61" s="129" t="s">
        <v>118</v>
      </c>
      <c r="B61" s="90" t="s">
        <v>119</v>
      </c>
      <c r="C61" s="195" t="s">
        <v>10</v>
      </c>
    </row>
    <row r="62" spans="1:3" s="19" customFormat="1" ht="13.2">
      <c r="A62" s="116" t="s">
        <v>120</v>
      </c>
      <c r="B62" s="220" t="s">
        <v>121</v>
      </c>
      <c r="C62" s="220"/>
    </row>
    <row r="63" spans="1:3" s="19" customFormat="1" ht="39.6">
      <c r="A63" s="129" t="s">
        <v>122</v>
      </c>
      <c r="B63" s="88" t="s">
        <v>123</v>
      </c>
      <c r="C63" s="196" t="s">
        <v>13</v>
      </c>
    </row>
    <row r="64" spans="1:3" s="19" customFormat="1" ht="39.6">
      <c r="A64" s="129" t="s">
        <v>124</v>
      </c>
      <c r="B64" s="88" t="s">
        <v>125</v>
      </c>
      <c r="C64" s="196" t="s">
        <v>13</v>
      </c>
    </row>
    <row r="65" spans="1:16379" s="19" customFormat="1" ht="79.2">
      <c r="A65" s="129" t="s">
        <v>126</v>
      </c>
      <c r="B65" s="70" t="s">
        <v>127</v>
      </c>
      <c r="C65" s="195" t="s">
        <v>10</v>
      </c>
    </row>
    <row r="66" spans="1:16379" s="19" customFormat="1" ht="13.2">
      <c r="A66" s="132" t="s">
        <v>128</v>
      </c>
      <c r="B66" s="217" t="s">
        <v>129</v>
      </c>
      <c r="C66" s="217"/>
    </row>
    <row r="67" spans="1:16379" s="19" customFormat="1" ht="39.6">
      <c r="A67" s="130" t="s">
        <v>130</v>
      </c>
      <c r="B67" s="88" t="s">
        <v>131</v>
      </c>
      <c r="C67" s="195" t="s">
        <v>10</v>
      </c>
    </row>
    <row r="68" spans="1:16379" ht="13.8">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row>
    <row r="69" spans="1:16379" s="4" customFormat="1" ht="13.8" hidden="1">
      <c r="A69" s="124"/>
      <c r="B69" s="16" t="s">
        <v>132</v>
      </c>
      <c r="C69" s="15">
        <f>COUNTIF(C7:C67,"Warunek graniczny")</f>
        <v>29</v>
      </c>
    </row>
    <row r="70" spans="1:16379" s="4" customFormat="1" ht="13.8" hidden="1">
      <c r="A70" s="124"/>
      <c r="B70" s="14" t="s">
        <v>133</v>
      </c>
      <c r="C70" s="13">
        <f>COUNTIF(C7:C67,"NIE")</f>
        <v>0</v>
      </c>
    </row>
    <row r="71" spans="1:16379" s="4" customFormat="1" ht="13.8" hidden="1">
      <c r="A71" s="124"/>
      <c r="B71" s="12" t="s">
        <v>134</v>
      </c>
      <c r="C71" s="11">
        <f>COUNTIF(C7:C67,"Opcja")+COUNTIF(C7:C67,"Jest")+COUNTIF(C7:C67,"Nie ma")</f>
        <v>26</v>
      </c>
    </row>
    <row r="72" spans="1:16379" s="4" customFormat="1" ht="13.8" hidden="1">
      <c r="A72" s="124"/>
      <c r="B72" s="10" t="s">
        <v>135</v>
      </c>
      <c r="C72" s="9">
        <f>COUNTIF(C7:C67,"Opcja")</f>
        <v>26</v>
      </c>
    </row>
    <row r="73" spans="1:16379" s="4" customFormat="1" ht="13.8" hidden="1">
      <c r="A73" s="124"/>
      <c r="B73" s="8" t="s">
        <v>136</v>
      </c>
      <c r="C73" s="7">
        <f>COUNTIF(C7:C67,"Jest")</f>
        <v>0</v>
      </c>
    </row>
    <row r="74" spans="1:16379" s="4" customFormat="1" ht="13.8" hidden="1">
      <c r="A74" s="124"/>
      <c r="B74" s="6" t="s">
        <v>137</v>
      </c>
      <c r="C74" s="5">
        <f>COUNTIF(C7:C67,"Nie ma")</f>
        <v>0</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sheetData>
  <sheetProtection algorithmName="SHA-512" hashValue="AC8+PNsG5P3pDRJ1RjFXQ39MCFT9wtAB7ApmzA6iD7dwTXRWNWpBAtv+1TQH1EvfFavOQdGvSMTWMGSnK52EHA==" saltValue="LsNeib81KOqiUkAmS3ZljA==" spinCount="100000" sheet="1" objects="1" scenarios="1"/>
  <mergeCells count="8">
    <mergeCell ref="A1:B1"/>
    <mergeCell ref="B66:C66"/>
    <mergeCell ref="B28:C28"/>
    <mergeCell ref="B40:C40"/>
    <mergeCell ref="B45:C45"/>
    <mergeCell ref="B52:C52"/>
    <mergeCell ref="B62:C62"/>
    <mergeCell ref="A2:C2"/>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7 C9 C13:C15 C19:C22 C29:C35 C38:C39 C41:C44 C47 C50:C51 C55 C61 C65 C67" xr:uid="{8319D474-7CBE-4996-BE1A-DE17CD1D7B57}">
      <formula1>"Warunek graniczny,TAK,NIE"</formula1>
    </dataValidation>
    <dataValidation type="list" allowBlank="1" showInputMessage="1" showErrorMessage="1" errorTitle="Błędna wartość" error="Możesz podać jedynie wartości z listy wyboru, tj. Nie ma, Będzie, Jest." sqref="C8 C10:C12 C16:C18 C23:C27 C36:C37 C46 C48:C49 C53:C54 C56:C60 C63:C64"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D184"/>
  <sheetViews>
    <sheetView showGridLines="0" workbookViewId="0">
      <pane xSplit="3" ySplit="4" topLeftCell="D5" activePane="bottomRight" state="frozen"/>
      <selection pane="topRight" activeCell="F1" sqref="F1"/>
      <selection pane="bottomLeft" activeCell="A4" sqref="A4"/>
      <selection pane="bottomRight" activeCell="D1" sqref="D1"/>
    </sheetView>
  </sheetViews>
  <sheetFormatPr defaultColWidth="10" defaultRowHeight="12.75" customHeight="1"/>
  <cols>
    <col min="1" max="1" width="10.44140625" style="124" customWidth="1"/>
    <col min="2" max="2" width="90.44140625" style="3" customWidth="1"/>
    <col min="3" max="3" width="14.5546875" style="2" customWidth="1"/>
    <col min="4" max="4" width="54.5546875" style="1" customWidth="1"/>
    <col min="5" max="16384" width="10" style="1"/>
  </cols>
  <sheetData>
    <row r="1" spans="1:4" ht="12.75" customHeight="1">
      <c r="A1" s="216" t="s">
        <v>138</v>
      </c>
      <c r="B1" s="216"/>
      <c r="C1" s="176"/>
    </row>
    <row r="2" spans="1:4" ht="59.4" customHeight="1">
      <c r="A2" s="221" t="s">
        <v>1</v>
      </c>
      <c r="B2" s="221"/>
      <c r="C2" s="221"/>
    </row>
    <row r="3" spans="1:4" s="22" customFormat="1" ht="68.400000000000006" customHeight="1">
      <c r="A3" s="107" t="s">
        <v>2</v>
      </c>
      <c r="B3" s="26" t="s">
        <v>3</v>
      </c>
      <c r="C3" s="25" t="s">
        <v>4</v>
      </c>
      <c r="D3" s="184"/>
    </row>
    <row r="4" spans="1:4" s="22" customFormat="1" ht="13.2">
      <c r="A4" s="105">
        <v>1</v>
      </c>
      <c r="B4" s="37">
        <v>2</v>
      </c>
      <c r="C4" s="36">
        <v>3</v>
      </c>
    </row>
    <row r="5" spans="1:4" s="19" customFormat="1" ht="13.2">
      <c r="A5" s="133" t="s">
        <v>139</v>
      </c>
      <c r="B5" s="223" t="s">
        <v>140</v>
      </c>
      <c r="C5" s="224"/>
    </row>
    <row r="6" spans="1:4" s="35" customFormat="1" ht="13.2">
      <c r="A6" s="133" t="s">
        <v>141</v>
      </c>
      <c r="B6" s="223" t="s">
        <v>142</v>
      </c>
      <c r="C6" s="224"/>
    </row>
    <row r="7" spans="1:4" s="34" customFormat="1" ht="26.4">
      <c r="A7" s="134" t="s">
        <v>143</v>
      </c>
      <c r="B7" s="52" t="s">
        <v>144</v>
      </c>
      <c r="C7" s="197" t="s">
        <v>10</v>
      </c>
    </row>
    <row r="8" spans="1:4" s="34" customFormat="1" ht="39.6">
      <c r="A8" s="134" t="s">
        <v>145</v>
      </c>
      <c r="B8" s="52" t="s">
        <v>146</v>
      </c>
      <c r="C8" s="197" t="s">
        <v>10</v>
      </c>
    </row>
    <row r="9" spans="1:4" s="34" customFormat="1" ht="26.4">
      <c r="A9" s="134" t="s">
        <v>147</v>
      </c>
      <c r="B9" s="52" t="s">
        <v>148</v>
      </c>
      <c r="C9" s="197" t="s">
        <v>13</v>
      </c>
    </row>
    <row r="10" spans="1:4" s="34" customFormat="1" ht="26.4">
      <c r="A10" s="134" t="s">
        <v>149</v>
      </c>
      <c r="B10" s="52" t="s">
        <v>150</v>
      </c>
      <c r="C10" s="197" t="s">
        <v>10</v>
      </c>
    </row>
    <row r="11" spans="1:4" s="34" customFormat="1" ht="26.4">
      <c r="A11" s="134" t="s">
        <v>151</v>
      </c>
      <c r="B11" s="52" t="s">
        <v>152</v>
      </c>
      <c r="C11" s="197" t="s">
        <v>10</v>
      </c>
    </row>
    <row r="12" spans="1:4" s="34" customFormat="1" ht="26.4">
      <c r="A12" s="134" t="s">
        <v>153</v>
      </c>
      <c r="B12" s="52" t="s">
        <v>154</v>
      </c>
      <c r="C12" s="197" t="s">
        <v>13</v>
      </c>
    </row>
    <row r="13" spans="1:4" s="34" customFormat="1" ht="39.6">
      <c r="A13" s="134" t="s">
        <v>155</v>
      </c>
      <c r="B13" s="52" t="s">
        <v>156</v>
      </c>
      <c r="C13" s="197" t="s">
        <v>10</v>
      </c>
    </row>
    <row r="14" spans="1:4" s="34" customFormat="1" ht="26.4">
      <c r="A14" s="134" t="s">
        <v>157</v>
      </c>
      <c r="B14" s="166" t="s">
        <v>158</v>
      </c>
      <c r="C14" s="197" t="s">
        <v>13</v>
      </c>
    </row>
    <row r="15" spans="1:4" s="34" customFormat="1" ht="26.4">
      <c r="A15" s="134" t="s">
        <v>159</v>
      </c>
      <c r="B15" s="166" t="s">
        <v>160</v>
      </c>
      <c r="C15" s="197" t="s">
        <v>10</v>
      </c>
    </row>
    <row r="16" spans="1:4" s="34" customFormat="1" ht="26.4">
      <c r="A16" s="134" t="s">
        <v>161</v>
      </c>
      <c r="B16" s="166" t="s">
        <v>162</v>
      </c>
      <c r="C16" s="197" t="s">
        <v>13</v>
      </c>
    </row>
    <row r="17" spans="1:3" s="34" customFormat="1" ht="33" customHeight="1">
      <c r="A17" s="134" t="s">
        <v>163</v>
      </c>
      <c r="B17" s="166" t="s">
        <v>164</v>
      </c>
      <c r="C17" s="197" t="s">
        <v>13</v>
      </c>
    </row>
    <row r="18" spans="1:3" s="34" customFormat="1" ht="63" customHeight="1">
      <c r="A18" s="134" t="s">
        <v>165</v>
      </c>
      <c r="B18" s="52" t="s">
        <v>166</v>
      </c>
      <c r="C18" s="197" t="s">
        <v>10</v>
      </c>
    </row>
    <row r="19" spans="1:3" s="34" customFormat="1" ht="63" customHeight="1">
      <c r="A19" s="134" t="s">
        <v>167</v>
      </c>
      <c r="B19" s="166" t="s">
        <v>168</v>
      </c>
      <c r="C19" s="197" t="s">
        <v>10</v>
      </c>
    </row>
    <row r="20" spans="1:3" s="34" customFormat="1" ht="26.4">
      <c r="A20" s="134" t="s">
        <v>169</v>
      </c>
      <c r="B20" s="166" t="s">
        <v>170</v>
      </c>
      <c r="C20" s="197" t="s">
        <v>10</v>
      </c>
    </row>
    <row r="21" spans="1:3" s="34" customFormat="1" ht="26.4">
      <c r="A21" s="134" t="s">
        <v>171</v>
      </c>
      <c r="B21" s="166" t="s">
        <v>172</v>
      </c>
      <c r="C21" s="197" t="s">
        <v>10</v>
      </c>
    </row>
    <row r="22" spans="1:3" s="34" customFormat="1" ht="26.4">
      <c r="A22" s="134" t="s">
        <v>173</v>
      </c>
      <c r="B22" s="166" t="s">
        <v>174</v>
      </c>
      <c r="C22" s="197" t="s">
        <v>10</v>
      </c>
    </row>
    <row r="23" spans="1:3" s="34" customFormat="1" ht="26.4">
      <c r="A23" s="134" t="s">
        <v>175</v>
      </c>
      <c r="B23" s="166" t="s">
        <v>176</v>
      </c>
      <c r="C23" s="197" t="s">
        <v>10</v>
      </c>
    </row>
    <row r="24" spans="1:3" s="34" customFormat="1" ht="26.4">
      <c r="A24" s="134" t="s">
        <v>177</v>
      </c>
      <c r="B24" s="166" t="s">
        <v>178</v>
      </c>
      <c r="C24" s="197" t="s">
        <v>10</v>
      </c>
    </row>
    <row r="25" spans="1:3" s="34" customFormat="1" ht="13.2">
      <c r="A25" s="133" t="s">
        <v>179</v>
      </c>
      <c r="B25" s="225" t="s">
        <v>180</v>
      </c>
      <c r="C25" s="225"/>
    </row>
    <row r="26" spans="1:3" s="34" customFormat="1" ht="26.4">
      <c r="A26" s="134" t="s">
        <v>181</v>
      </c>
      <c r="B26" s="52" t="s">
        <v>182</v>
      </c>
      <c r="C26" s="197" t="s">
        <v>10</v>
      </c>
    </row>
    <row r="27" spans="1:3" s="34" customFormat="1" ht="26.4">
      <c r="A27" s="134" t="s">
        <v>183</v>
      </c>
      <c r="B27" s="52" t="s">
        <v>184</v>
      </c>
      <c r="C27" s="197" t="s">
        <v>13</v>
      </c>
    </row>
    <row r="28" spans="1:3" s="34" customFormat="1" ht="26.4">
      <c r="A28" s="134" t="s">
        <v>185</v>
      </c>
      <c r="B28" s="52" t="s">
        <v>186</v>
      </c>
      <c r="C28" s="197" t="s">
        <v>10</v>
      </c>
    </row>
    <row r="29" spans="1:3" s="34" customFormat="1" ht="26.4">
      <c r="A29" s="134" t="s">
        <v>187</v>
      </c>
      <c r="B29" s="52" t="s">
        <v>188</v>
      </c>
      <c r="C29" s="197" t="s">
        <v>10</v>
      </c>
    </row>
    <row r="30" spans="1:3" s="34" customFormat="1" ht="26.4">
      <c r="A30" s="134" t="s">
        <v>189</v>
      </c>
      <c r="B30" s="52" t="s">
        <v>190</v>
      </c>
      <c r="C30" s="197" t="s">
        <v>10</v>
      </c>
    </row>
    <row r="31" spans="1:3" s="34" customFormat="1" ht="26.4">
      <c r="A31" s="134" t="s">
        <v>191</v>
      </c>
      <c r="B31" s="52" t="s">
        <v>192</v>
      </c>
      <c r="C31" s="197" t="s">
        <v>13</v>
      </c>
    </row>
    <row r="32" spans="1:3" s="34" customFormat="1" ht="13.2">
      <c r="A32" s="134" t="s">
        <v>193</v>
      </c>
      <c r="B32" s="52" t="s">
        <v>194</v>
      </c>
      <c r="C32" s="197" t="s">
        <v>13</v>
      </c>
    </row>
    <row r="33" spans="1:3" s="34" customFormat="1" ht="26.4">
      <c r="A33" s="134" t="s">
        <v>195</v>
      </c>
      <c r="B33" s="52" t="s">
        <v>196</v>
      </c>
      <c r="C33" s="197" t="s">
        <v>13</v>
      </c>
    </row>
    <row r="34" spans="1:3" s="34" customFormat="1" ht="26.4">
      <c r="A34" s="134" t="s">
        <v>197</v>
      </c>
      <c r="B34" s="52" t="s">
        <v>198</v>
      </c>
      <c r="C34" s="197" t="s">
        <v>10</v>
      </c>
    </row>
    <row r="35" spans="1:3" s="35" customFormat="1" ht="13.2" customHeight="1">
      <c r="A35" s="133" t="s">
        <v>199</v>
      </c>
      <c r="B35" s="225" t="s">
        <v>200</v>
      </c>
      <c r="C35" s="225"/>
    </row>
    <row r="36" spans="1:3" s="34" customFormat="1" ht="40.5" customHeight="1">
      <c r="A36" s="134" t="s">
        <v>201</v>
      </c>
      <c r="B36" s="52" t="s">
        <v>202</v>
      </c>
      <c r="C36" s="197" t="s">
        <v>10</v>
      </c>
    </row>
    <row r="37" spans="1:3" s="34" customFormat="1" ht="26.4">
      <c r="A37" s="134" t="s">
        <v>203</v>
      </c>
      <c r="B37" s="52" t="s">
        <v>204</v>
      </c>
      <c r="C37" s="197" t="s">
        <v>10</v>
      </c>
    </row>
    <row r="38" spans="1:3" s="34" customFormat="1" ht="39.6">
      <c r="A38" s="134" t="s">
        <v>205</v>
      </c>
      <c r="B38" s="52" t="s">
        <v>206</v>
      </c>
      <c r="C38" s="197" t="s">
        <v>13</v>
      </c>
    </row>
    <row r="39" spans="1:3" s="35" customFormat="1" ht="13.2" customHeight="1">
      <c r="A39" s="133" t="s">
        <v>207</v>
      </c>
      <c r="B39" s="225" t="s">
        <v>208</v>
      </c>
      <c r="C39" s="225"/>
    </row>
    <row r="40" spans="1:3" s="34" customFormat="1" ht="39.6">
      <c r="A40" s="134" t="s">
        <v>209</v>
      </c>
      <c r="B40" s="52" t="s">
        <v>210</v>
      </c>
      <c r="C40" s="197" t="s">
        <v>13</v>
      </c>
    </row>
    <row r="41" spans="1:3" s="34" customFormat="1" ht="26.4">
      <c r="A41" s="134" t="s">
        <v>211</v>
      </c>
      <c r="B41" s="52" t="s">
        <v>212</v>
      </c>
      <c r="C41" s="197" t="s">
        <v>10</v>
      </c>
    </row>
    <row r="42" spans="1:3" s="34" customFormat="1" ht="26.4">
      <c r="A42" s="134" t="s">
        <v>213</v>
      </c>
      <c r="B42" s="52" t="s">
        <v>214</v>
      </c>
      <c r="C42" s="197" t="s">
        <v>10</v>
      </c>
    </row>
    <row r="43" spans="1:3" s="34" customFormat="1" ht="26.4">
      <c r="A43" s="134" t="s">
        <v>215</v>
      </c>
      <c r="B43" s="52" t="s">
        <v>216</v>
      </c>
      <c r="C43" s="197" t="s">
        <v>10</v>
      </c>
    </row>
    <row r="44" spans="1:3" s="34" customFormat="1" ht="26.4">
      <c r="A44" s="134" t="s">
        <v>217</v>
      </c>
      <c r="B44" s="52" t="s">
        <v>218</v>
      </c>
      <c r="C44" s="197" t="s">
        <v>13</v>
      </c>
    </row>
    <row r="45" spans="1:3" s="34" customFormat="1" ht="64.5" customHeight="1">
      <c r="A45" s="134" t="s">
        <v>219</v>
      </c>
      <c r="B45" s="52" t="s">
        <v>220</v>
      </c>
      <c r="C45" s="197" t="s">
        <v>13</v>
      </c>
    </row>
    <row r="46" spans="1:3" s="34" customFormat="1" ht="52.8">
      <c r="A46" s="134" t="s">
        <v>221</v>
      </c>
      <c r="B46" s="52" t="s">
        <v>222</v>
      </c>
      <c r="C46" s="197" t="s">
        <v>13</v>
      </c>
    </row>
    <row r="47" spans="1:3" s="34" customFormat="1" ht="26.4">
      <c r="A47" s="134" t="s">
        <v>223</v>
      </c>
      <c r="B47" s="52" t="s">
        <v>224</v>
      </c>
      <c r="C47" s="197" t="s">
        <v>13</v>
      </c>
    </row>
    <row r="48" spans="1:3" s="34" customFormat="1" ht="26.4">
      <c r="A48" s="134" t="s">
        <v>225</v>
      </c>
      <c r="B48" s="52" t="s">
        <v>226</v>
      </c>
      <c r="C48" s="197" t="s">
        <v>13</v>
      </c>
    </row>
    <row r="49" spans="1:3" s="34" customFormat="1" ht="26.4">
      <c r="A49" s="134" t="s">
        <v>227</v>
      </c>
      <c r="B49" s="52" t="s">
        <v>228</v>
      </c>
      <c r="C49" s="197" t="s">
        <v>13</v>
      </c>
    </row>
    <row r="50" spans="1:3" s="34" customFormat="1" ht="26.4">
      <c r="A50" s="134" t="s">
        <v>229</v>
      </c>
      <c r="B50" s="52" t="s">
        <v>230</v>
      </c>
      <c r="C50" s="197" t="s">
        <v>13</v>
      </c>
    </row>
    <row r="51" spans="1:3" s="34" customFormat="1" ht="39.6">
      <c r="A51" s="134" t="s">
        <v>231</v>
      </c>
      <c r="B51" s="52" t="s">
        <v>232</v>
      </c>
      <c r="C51" s="197" t="s">
        <v>13</v>
      </c>
    </row>
    <row r="52" spans="1:3" s="34" customFormat="1" ht="39.6">
      <c r="A52" s="134" t="s">
        <v>233</v>
      </c>
      <c r="B52" s="52" t="s">
        <v>234</v>
      </c>
      <c r="C52" s="197" t="s">
        <v>13</v>
      </c>
    </row>
    <row r="53" spans="1:3" s="35" customFormat="1" ht="13.2">
      <c r="A53" s="133" t="s">
        <v>235</v>
      </c>
      <c r="B53" s="222" t="s">
        <v>236</v>
      </c>
      <c r="C53" s="222"/>
    </row>
    <row r="54" spans="1:3" s="34" customFormat="1" ht="26.4">
      <c r="A54" s="134" t="s">
        <v>237</v>
      </c>
      <c r="B54" s="52" t="s">
        <v>238</v>
      </c>
      <c r="C54" s="197" t="s">
        <v>10</v>
      </c>
    </row>
    <row r="55" spans="1:3" s="34" customFormat="1" ht="26.4">
      <c r="A55" s="134" t="s">
        <v>239</v>
      </c>
      <c r="B55" s="52" t="s">
        <v>240</v>
      </c>
      <c r="C55" s="197" t="s">
        <v>10</v>
      </c>
    </row>
    <row r="56" spans="1:3" s="34" customFormat="1" ht="26.4">
      <c r="A56" s="134" t="s">
        <v>241</v>
      </c>
      <c r="B56" s="52" t="s">
        <v>242</v>
      </c>
      <c r="C56" s="197" t="s">
        <v>10</v>
      </c>
    </row>
    <row r="57" spans="1:3" s="34" customFormat="1" ht="26.4">
      <c r="A57" s="134" t="s">
        <v>243</v>
      </c>
      <c r="B57" s="52" t="s">
        <v>244</v>
      </c>
      <c r="C57" s="197" t="s">
        <v>10</v>
      </c>
    </row>
    <row r="58" spans="1:3" s="34" customFormat="1" ht="26.4">
      <c r="A58" s="134" t="s">
        <v>245</v>
      </c>
      <c r="B58" s="166" t="s">
        <v>246</v>
      </c>
      <c r="C58" s="197" t="s">
        <v>10</v>
      </c>
    </row>
    <row r="59" spans="1:3" s="34" customFormat="1" ht="26.4">
      <c r="A59" s="134" t="s">
        <v>247</v>
      </c>
      <c r="B59" s="166" t="s">
        <v>248</v>
      </c>
      <c r="C59" s="197" t="s">
        <v>10</v>
      </c>
    </row>
    <row r="60" spans="1:3" s="34" customFormat="1" ht="26.4">
      <c r="A60" s="167" t="s">
        <v>249</v>
      </c>
      <c r="B60" s="166" t="s">
        <v>250</v>
      </c>
      <c r="C60" s="197" t="s">
        <v>10</v>
      </c>
    </row>
    <row r="61" spans="1:3" s="34" customFormat="1" ht="26.4">
      <c r="A61" s="167" t="s">
        <v>251</v>
      </c>
      <c r="B61" s="166" t="s">
        <v>252</v>
      </c>
      <c r="C61" s="197" t="s">
        <v>13</v>
      </c>
    </row>
    <row r="62" spans="1:3" s="34" customFormat="1" ht="26.4">
      <c r="A62" s="167" t="s">
        <v>253</v>
      </c>
      <c r="B62" s="166" t="s">
        <v>254</v>
      </c>
      <c r="C62" s="197" t="s">
        <v>13</v>
      </c>
    </row>
    <row r="63" spans="1:3" s="34" customFormat="1" ht="26.4">
      <c r="A63" s="167" t="s">
        <v>255</v>
      </c>
      <c r="B63" s="166" t="s">
        <v>256</v>
      </c>
      <c r="C63" s="197" t="s">
        <v>13</v>
      </c>
    </row>
    <row r="64" spans="1:3" s="35" customFormat="1" ht="13.2">
      <c r="A64" s="133" t="s">
        <v>257</v>
      </c>
      <c r="B64" s="222" t="s">
        <v>258</v>
      </c>
      <c r="C64" s="222" t="s">
        <v>259</v>
      </c>
    </row>
    <row r="65" spans="1:3" s="34" customFormat="1" ht="26.4">
      <c r="A65" s="134" t="s">
        <v>260</v>
      </c>
      <c r="B65" s="52" t="s">
        <v>261</v>
      </c>
      <c r="C65" s="197" t="s">
        <v>10</v>
      </c>
    </row>
    <row r="66" spans="1:3" s="34" customFormat="1" ht="26.4">
      <c r="A66" s="134" t="s">
        <v>262</v>
      </c>
      <c r="B66" s="52" t="s">
        <v>263</v>
      </c>
      <c r="C66" s="197" t="s">
        <v>10</v>
      </c>
    </row>
    <row r="67" spans="1:3" s="34" customFormat="1" ht="26.4">
      <c r="A67" s="134" t="s">
        <v>264</v>
      </c>
      <c r="B67" s="52" t="s">
        <v>265</v>
      </c>
      <c r="C67" s="197" t="s">
        <v>10</v>
      </c>
    </row>
    <row r="68" spans="1:3" s="34" customFormat="1" ht="26.4">
      <c r="A68" s="134" t="s">
        <v>266</v>
      </c>
      <c r="B68" s="52" t="s">
        <v>267</v>
      </c>
      <c r="C68" s="197" t="s">
        <v>10</v>
      </c>
    </row>
    <row r="69" spans="1:3" s="34" customFormat="1" ht="26.4">
      <c r="A69" s="134" t="s">
        <v>268</v>
      </c>
      <c r="B69" s="52" t="s">
        <v>269</v>
      </c>
      <c r="C69" s="197" t="s">
        <v>13</v>
      </c>
    </row>
    <row r="70" spans="1:3" s="34" customFormat="1" ht="26.4">
      <c r="A70" s="134" t="s">
        <v>270</v>
      </c>
      <c r="B70" s="52" t="s">
        <v>271</v>
      </c>
      <c r="C70" s="197" t="s">
        <v>13</v>
      </c>
    </row>
    <row r="71" spans="1:3" s="34" customFormat="1" ht="13.2">
      <c r="A71" s="134" t="s">
        <v>272</v>
      </c>
      <c r="B71" s="52" t="s">
        <v>273</v>
      </c>
      <c r="C71" s="197" t="s">
        <v>13</v>
      </c>
    </row>
    <row r="72" spans="1:3" s="34" customFormat="1" ht="13.2">
      <c r="A72" s="134" t="s">
        <v>274</v>
      </c>
      <c r="B72" s="52" t="s">
        <v>275</v>
      </c>
      <c r="C72" s="197" t="s">
        <v>13</v>
      </c>
    </row>
    <row r="73" spans="1:3" s="34" customFormat="1" ht="26.4">
      <c r="A73" s="134" t="s">
        <v>276</v>
      </c>
      <c r="B73" s="52" t="s">
        <v>277</v>
      </c>
      <c r="C73" s="197" t="s">
        <v>13</v>
      </c>
    </row>
    <row r="74" spans="1:3" s="34" customFormat="1" ht="26.4">
      <c r="A74" s="134" t="s">
        <v>278</v>
      </c>
      <c r="B74" s="52" t="s">
        <v>279</v>
      </c>
      <c r="C74" s="197" t="s">
        <v>10</v>
      </c>
    </row>
    <row r="75" spans="1:3" s="35" customFormat="1" ht="13.2">
      <c r="A75" s="133" t="s">
        <v>280</v>
      </c>
      <c r="B75" s="222" t="s">
        <v>281</v>
      </c>
      <c r="C75" s="222" t="s">
        <v>259</v>
      </c>
    </row>
    <row r="76" spans="1:3" s="34" customFormat="1" ht="26.4">
      <c r="A76" s="134" t="s">
        <v>282</v>
      </c>
      <c r="B76" s="52" t="s">
        <v>283</v>
      </c>
      <c r="C76" s="197" t="s">
        <v>10</v>
      </c>
    </row>
    <row r="77" spans="1:3" s="34" customFormat="1" ht="13.2">
      <c r="A77" s="134" t="s">
        <v>284</v>
      </c>
      <c r="B77" s="52" t="s">
        <v>285</v>
      </c>
      <c r="C77" s="197" t="s">
        <v>13</v>
      </c>
    </row>
    <row r="78" spans="1:3" s="34" customFormat="1" ht="26.4">
      <c r="A78" s="134" t="s">
        <v>286</v>
      </c>
      <c r="B78" s="52" t="s">
        <v>287</v>
      </c>
      <c r="C78" s="197" t="s">
        <v>13</v>
      </c>
    </row>
    <row r="79" spans="1:3" s="35" customFormat="1" ht="13.2">
      <c r="A79" s="133" t="s">
        <v>288</v>
      </c>
      <c r="B79" s="222" t="s">
        <v>289</v>
      </c>
      <c r="C79" s="222" t="s">
        <v>259</v>
      </c>
    </row>
    <row r="80" spans="1:3" s="34" customFormat="1" ht="26.4">
      <c r="A80" s="134" t="s">
        <v>290</v>
      </c>
      <c r="B80" s="52" t="s">
        <v>291</v>
      </c>
      <c r="C80" s="197" t="s">
        <v>13</v>
      </c>
    </row>
    <row r="81" spans="1:3" s="35" customFormat="1" ht="13.2">
      <c r="A81" s="133" t="s">
        <v>292</v>
      </c>
      <c r="B81" s="222" t="s">
        <v>293</v>
      </c>
      <c r="C81" s="222" t="s">
        <v>259</v>
      </c>
    </row>
    <row r="82" spans="1:3" s="34" customFormat="1" ht="26.4">
      <c r="A82" s="134" t="s">
        <v>294</v>
      </c>
      <c r="B82" s="52" t="s">
        <v>295</v>
      </c>
      <c r="C82" s="197" t="s">
        <v>13</v>
      </c>
    </row>
    <row r="83" spans="1:3" s="34" customFormat="1" ht="30.75" customHeight="1">
      <c r="A83" s="167" t="s">
        <v>296</v>
      </c>
      <c r="B83" s="166" t="s">
        <v>297</v>
      </c>
      <c r="C83" s="197" t="s">
        <v>13</v>
      </c>
    </row>
    <row r="84" spans="1:3" s="34" customFormat="1" ht="31.5" customHeight="1">
      <c r="A84" s="167" t="s">
        <v>298</v>
      </c>
      <c r="B84" s="166" t="s">
        <v>299</v>
      </c>
      <c r="C84" s="197" t="s">
        <v>13</v>
      </c>
    </row>
    <row r="85" spans="1:3" s="34" customFormat="1" ht="27.75" customHeight="1">
      <c r="A85" s="167" t="s">
        <v>300</v>
      </c>
      <c r="B85" s="166" t="s">
        <v>301</v>
      </c>
      <c r="C85" s="197" t="s">
        <v>13</v>
      </c>
    </row>
    <row r="86" spans="1:3" s="35" customFormat="1" ht="13.2" customHeight="1">
      <c r="A86" s="133" t="s">
        <v>302</v>
      </c>
      <c r="B86" s="222" t="s">
        <v>303</v>
      </c>
      <c r="C86" s="222" t="s">
        <v>259</v>
      </c>
    </row>
    <row r="87" spans="1:3" s="34" customFormat="1" ht="13.2">
      <c r="A87" s="134" t="s">
        <v>304</v>
      </c>
      <c r="B87" s="52" t="s">
        <v>305</v>
      </c>
      <c r="C87" s="197" t="s">
        <v>13</v>
      </c>
    </row>
    <row r="88" spans="1:3" s="34" customFormat="1" ht="26.4">
      <c r="A88" s="134" t="s">
        <v>306</v>
      </c>
      <c r="B88" s="52" t="s">
        <v>307</v>
      </c>
      <c r="C88" s="197" t="s">
        <v>10</v>
      </c>
    </row>
    <row r="89" spans="1:3" s="34" customFormat="1" ht="26.4">
      <c r="A89" s="134" t="s">
        <v>308</v>
      </c>
      <c r="B89" s="52" t="s">
        <v>309</v>
      </c>
      <c r="C89" s="197" t="s">
        <v>10</v>
      </c>
    </row>
    <row r="90" spans="1:3" s="34" customFormat="1" ht="39.6">
      <c r="A90" s="134" t="s">
        <v>310</v>
      </c>
      <c r="B90" s="52" t="s">
        <v>311</v>
      </c>
      <c r="C90" s="197" t="s">
        <v>10</v>
      </c>
    </row>
    <row r="91" spans="1:3" s="34" customFormat="1" ht="39.6">
      <c r="A91" s="134" t="s">
        <v>312</v>
      </c>
      <c r="B91" s="52" t="s">
        <v>313</v>
      </c>
      <c r="C91" s="197" t="s">
        <v>13</v>
      </c>
    </row>
    <row r="92" spans="1:3" s="34" customFormat="1" ht="39.6">
      <c r="A92" s="134" t="s">
        <v>314</v>
      </c>
      <c r="B92" s="52" t="s">
        <v>315</v>
      </c>
      <c r="C92" s="197" t="s">
        <v>10</v>
      </c>
    </row>
    <row r="93" spans="1:3" s="34" customFormat="1" ht="13.2">
      <c r="A93" s="134" t="s">
        <v>316</v>
      </c>
      <c r="B93" s="52" t="s">
        <v>317</v>
      </c>
      <c r="C93" s="197" t="s">
        <v>13</v>
      </c>
    </row>
    <row r="94" spans="1:3" s="34" customFormat="1" ht="13.2">
      <c r="A94" s="134" t="s">
        <v>318</v>
      </c>
      <c r="B94" s="52" t="s">
        <v>319</v>
      </c>
      <c r="C94" s="197" t="s">
        <v>13</v>
      </c>
    </row>
    <row r="95" spans="1:3" s="34" customFormat="1" ht="26.4">
      <c r="A95" s="134" t="s">
        <v>320</v>
      </c>
      <c r="B95" s="52" t="s">
        <v>321</v>
      </c>
      <c r="C95" s="197" t="s">
        <v>13</v>
      </c>
    </row>
    <row r="96" spans="1:3" s="34" customFormat="1" ht="13.2">
      <c r="A96" s="134" t="s">
        <v>322</v>
      </c>
      <c r="B96" s="52" t="s">
        <v>323</v>
      </c>
      <c r="C96" s="197" t="s">
        <v>13</v>
      </c>
    </row>
    <row r="97" spans="1:3" s="34" customFormat="1" ht="26.4">
      <c r="A97" s="134" t="s">
        <v>324</v>
      </c>
      <c r="B97" s="52" t="s">
        <v>325</v>
      </c>
      <c r="C97" s="197" t="s">
        <v>10</v>
      </c>
    </row>
    <row r="98" spans="1:3" s="34" customFormat="1" ht="26.4">
      <c r="A98" s="134" t="s">
        <v>326</v>
      </c>
      <c r="B98" s="52" t="s">
        <v>327</v>
      </c>
      <c r="C98" s="197" t="s">
        <v>10</v>
      </c>
    </row>
    <row r="99" spans="1:3" s="34" customFormat="1" ht="32.25" customHeight="1">
      <c r="A99" s="134" t="s">
        <v>328</v>
      </c>
      <c r="B99" s="52" t="s">
        <v>329</v>
      </c>
      <c r="C99" s="197" t="s">
        <v>13</v>
      </c>
    </row>
    <row r="100" spans="1:3" s="35" customFormat="1" ht="13.2">
      <c r="A100" s="133" t="s">
        <v>330</v>
      </c>
      <c r="B100" s="222" t="s">
        <v>331</v>
      </c>
      <c r="C100" s="222"/>
    </row>
    <row r="101" spans="1:3" s="34" customFormat="1" ht="52.8">
      <c r="A101" s="134" t="s">
        <v>332</v>
      </c>
      <c r="B101" s="52" t="s">
        <v>333</v>
      </c>
      <c r="C101" s="197" t="s">
        <v>10</v>
      </c>
    </row>
    <row r="102" spans="1:3" s="34" customFormat="1" ht="52.8">
      <c r="A102" s="134" t="s">
        <v>334</v>
      </c>
      <c r="B102" s="52" t="s">
        <v>335</v>
      </c>
      <c r="C102" s="197" t="s">
        <v>10</v>
      </c>
    </row>
    <row r="103" spans="1:3" s="34" customFormat="1" ht="66">
      <c r="A103" s="167" t="s">
        <v>336</v>
      </c>
      <c r="B103" s="166" t="s">
        <v>337</v>
      </c>
      <c r="C103" s="197" t="s">
        <v>10</v>
      </c>
    </row>
    <row r="104" spans="1:3" s="34" customFormat="1" ht="26.4">
      <c r="A104" s="167" t="s">
        <v>338</v>
      </c>
      <c r="B104" s="166" t="s">
        <v>339</v>
      </c>
      <c r="C104" s="197" t="s">
        <v>13</v>
      </c>
    </row>
    <row r="105" spans="1:3" s="34" customFormat="1" ht="26.4">
      <c r="A105" s="167" t="s">
        <v>340</v>
      </c>
      <c r="B105" s="166" t="s">
        <v>341</v>
      </c>
      <c r="C105" s="197" t="s">
        <v>13</v>
      </c>
    </row>
    <row r="106" spans="1:3" s="34" customFormat="1" ht="52.8">
      <c r="A106" s="134" t="s">
        <v>342</v>
      </c>
      <c r="B106" s="52" t="s">
        <v>343</v>
      </c>
      <c r="C106" s="197" t="s">
        <v>10</v>
      </c>
    </row>
    <row r="107" spans="1:3" s="34" customFormat="1" ht="26.4">
      <c r="A107" s="134" t="s">
        <v>344</v>
      </c>
      <c r="B107" s="52" t="s">
        <v>345</v>
      </c>
      <c r="C107" s="197" t="s">
        <v>13</v>
      </c>
    </row>
    <row r="108" spans="1:3" s="34" customFormat="1" ht="52.8">
      <c r="A108" s="134" t="s">
        <v>346</v>
      </c>
      <c r="B108" s="52" t="s">
        <v>347</v>
      </c>
      <c r="C108" s="197" t="s">
        <v>13</v>
      </c>
    </row>
    <row r="109" spans="1:3" s="34" customFormat="1" ht="26.4">
      <c r="A109" s="134" t="s">
        <v>348</v>
      </c>
      <c r="B109" s="52" t="s">
        <v>349</v>
      </c>
      <c r="C109" s="197" t="s">
        <v>13</v>
      </c>
    </row>
    <row r="110" spans="1:3" s="34" customFormat="1" ht="13.2">
      <c r="A110" s="134" t="s">
        <v>350</v>
      </c>
      <c r="B110" s="52" t="s">
        <v>351</v>
      </c>
      <c r="C110" s="197" t="s">
        <v>13</v>
      </c>
    </row>
    <row r="111" spans="1:3" s="34" customFormat="1" ht="26.4">
      <c r="A111" s="134" t="s">
        <v>352</v>
      </c>
      <c r="B111" s="52" t="s">
        <v>353</v>
      </c>
      <c r="C111" s="197" t="s">
        <v>10</v>
      </c>
    </row>
    <row r="112" spans="1:3" s="34" customFormat="1" ht="39.6">
      <c r="A112" s="134" t="s">
        <v>354</v>
      </c>
      <c r="B112" s="52" t="s">
        <v>355</v>
      </c>
      <c r="C112" s="197" t="s">
        <v>13</v>
      </c>
    </row>
    <row r="113" spans="1:3" s="34" customFormat="1" ht="26.4">
      <c r="A113" s="134" t="s">
        <v>356</v>
      </c>
      <c r="B113" s="52" t="s">
        <v>357</v>
      </c>
      <c r="C113" s="197" t="s">
        <v>10</v>
      </c>
    </row>
    <row r="114" spans="1:3" s="34" customFormat="1" ht="26.4">
      <c r="A114" s="134" t="s">
        <v>358</v>
      </c>
      <c r="B114" s="52" t="s">
        <v>359</v>
      </c>
      <c r="C114" s="197" t="s">
        <v>10</v>
      </c>
    </row>
    <row r="115" spans="1:3" s="34" customFormat="1" ht="26.4">
      <c r="A115" s="134" t="s">
        <v>360</v>
      </c>
      <c r="B115" s="52" t="s">
        <v>361</v>
      </c>
      <c r="C115" s="197" t="s">
        <v>10</v>
      </c>
    </row>
    <row r="116" spans="1:3" s="34" customFormat="1" ht="39.6">
      <c r="A116" s="134" t="s">
        <v>362</v>
      </c>
      <c r="B116" s="52" t="s">
        <v>363</v>
      </c>
      <c r="C116" s="197" t="s">
        <v>13</v>
      </c>
    </row>
    <row r="117" spans="1:3" s="34" customFormat="1" ht="26.4">
      <c r="A117" s="134" t="s">
        <v>364</v>
      </c>
      <c r="B117" s="52" t="s">
        <v>365</v>
      </c>
      <c r="C117" s="197" t="s">
        <v>10</v>
      </c>
    </row>
    <row r="118" spans="1:3" s="34" customFormat="1" ht="26.4">
      <c r="A118" s="134" t="s">
        <v>366</v>
      </c>
      <c r="B118" s="52" t="s">
        <v>367</v>
      </c>
      <c r="C118" s="197" t="s">
        <v>10</v>
      </c>
    </row>
    <row r="119" spans="1:3" s="34" customFormat="1" ht="26.4">
      <c r="A119" s="134" t="s">
        <v>368</v>
      </c>
      <c r="B119" s="52" t="s">
        <v>369</v>
      </c>
      <c r="C119" s="197" t="s">
        <v>10</v>
      </c>
    </row>
    <row r="120" spans="1:3" s="34" customFormat="1" ht="26.4">
      <c r="A120" s="134" t="s">
        <v>370</v>
      </c>
      <c r="B120" s="52" t="s">
        <v>371</v>
      </c>
      <c r="C120" s="197" t="s">
        <v>10</v>
      </c>
    </row>
    <row r="121" spans="1:3" s="34" customFormat="1" ht="26.4">
      <c r="A121" s="134" t="s">
        <v>372</v>
      </c>
      <c r="B121" s="52" t="s">
        <v>373</v>
      </c>
      <c r="C121" s="197" t="s">
        <v>13</v>
      </c>
    </row>
    <row r="122" spans="1:3" s="34" customFormat="1" ht="39.6">
      <c r="A122" s="134" t="s">
        <v>374</v>
      </c>
      <c r="B122" s="52" t="s">
        <v>375</v>
      </c>
      <c r="C122" s="197" t="s">
        <v>10</v>
      </c>
    </row>
    <row r="123" spans="1:3" s="34" customFormat="1" ht="13.2">
      <c r="A123" s="134" t="s">
        <v>376</v>
      </c>
      <c r="B123" s="52" t="s">
        <v>377</v>
      </c>
      <c r="C123" s="197" t="s">
        <v>13</v>
      </c>
    </row>
    <row r="124" spans="1:3" s="34" customFormat="1" ht="26.4">
      <c r="A124" s="134" t="s">
        <v>378</v>
      </c>
      <c r="B124" s="52" t="s">
        <v>379</v>
      </c>
      <c r="C124" s="197" t="s">
        <v>13</v>
      </c>
    </row>
    <row r="125" spans="1:3" s="34" customFormat="1" ht="26.4">
      <c r="A125" s="134" t="s">
        <v>380</v>
      </c>
      <c r="B125" s="52" t="s">
        <v>381</v>
      </c>
      <c r="C125" s="197" t="s">
        <v>13</v>
      </c>
    </row>
    <row r="126" spans="1:3" s="34" customFormat="1" ht="52.8">
      <c r="A126" s="134" t="s">
        <v>382</v>
      </c>
      <c r="B126" s="52" t="s">
        <v>383</v>
      </c>
      <c r="C126" s="197" t="s">
        <v>10</v>
      </c>
    </row>
    <row r="127" spans="1:3" s="34" customFormat="1" ht="26.4">
      <c r="A127" s="134" t="s">
        <v>384</v>
      </c>
      <c r="B127" s="52" t="s">
        <v>385</v>
      </c>
      <c r="C127" s="197" t="s">
        <v>10</v>
      </c>
    </row>
    <row r="128" spans="1:3" s="34" customFormat="1" ht="26.4">
      <c r="A128" s="134" t="s">
        <v>386</v>
      </c>
      <c r="B128" s="52" t="s">
        <v>387</v>
      </c>
      <c r="C128" s="197" t="s">
        <v>10</v>
      </c>
    </row>
    <row r="129" spans="1:3" s="34" customFormat="1" ht="52.8">
      <c r="A129" s="167" t="s">
        <v>388</v>
      </c>
      <c r="B129" s="166" t="s">
        <v>389</v>
      </c>
      <c r="C129" s="197" t="s">
        <v>13</v>
      </c>
    </row>
    <row r="130" spans="1:3" s="34" customFormat="1" ht="13.2">
      <c r="A130" s="167" t="s">
        <v>390</v>
      </c>
      <c r="B130" s="166" t="s">
        <v>391</v>
      </c>
      <c r="C130" s="197" t="s">
        <v>13</v>
      </c>
    </row>
    <row r="131" spans="1:3" s="34" customFormat="1" ht="26.4">
      <c r="A131" s="167" t="s">
        <v>392</v>
      </c>
      <c r="B131" s="166" t="s">
        <v>393</v>
      </c>
      <c r="C131" s="197" t="s">
        <v>13</v>
      </c>
    </row>
    <row r="132" spans="1:3" s="34" customFormat="1" ht="26.4">
      <c r="A132" s="167" t="s">
        <v>394</v>
      </c>
      <c r="B132" s="166" t="s">
        <v>395</v>
      </c>
      <c r="C132" s="197" t="s">
        <v>13</v>
      </c>
    </row>
    <row r="133" spans="1:3" s="34" customFormat="1" ht="26.4">
      <c r="A133" s="167" t="s">
        <v>396</v>
      </c>
      <c r="B133" s="166" t="s">
        <v>397</v>
      </c>
      <c r="C133" s="197" t="s">
        <v>10</v>
      </c>
    </row>
    <row r="134" spans="1:3" s="34" customFormat="1" ht="26.4">
      <c r="A134" s="167" t="s">
        <v>398</v>
      </c>
      <c r="B134" s="166" t="s">
        <v>399</v>
      </c>
      <c r="C134" s="197" t="s">
        <v>13</v>
      </c>
    </row>
    <row r="135" spans="1:3" s="34" customFormat="1" ht="26.4">
      <c r="A135" s="167" t="s">
        <v>400</v>
      </c>
      <c r="B135" s="166" t="s">
        <v>401</v>
      </c>
      <c r="C135" s="197" t="s">
        <v>10</v>
      </c>
    </row>
    <row r="136" spans="1:3" s="34" customFormat="1" ht="26.4">
      <c r="A136" s="167" t="s">
        <v>402</v>
      </c>
      <c r="B136" s="166" t="s">
        <v>403</v>
      </c>
      <c r="C136" s="197" t="s">
        <v>10</v>
      </c>
    </row>
    <row r="137" spans="1:3" s="34" customFormat="1" ht="26.4">
      <c r="A137" s="167" t="s">
        <v>404</v>
      </c>
      <c r="B137" s="166" t="s">
        <v>405</v>
      </c>
      <c r="C137" s="197" t="s">
        <v>10</v>
      </c>
    </row>
    <row r="138" spans="1:3" s="34" customFormat="1" ht="26.4">
      <c r="A138" s="167" t="s">
        <v>406</v>
      </c>
      <c r="B138" s="166" t="s">
        <v>407</v>
      </c>
      <c r="C138" s="197" t="s">
        <v>13</v>
      </c>
    </row>
    <row r="139" spans="1:3" s="34" customFormat="1" ht="26.4">
      <c r="A139" s="167" t="s">
        <v>408</v>
      </c>
      <c r="B139" s="166" t="s">
        <v>409</v>
      </c>
      <c r="C139" s="197" t="s">
        <v>13</v>
      </c>
    </row>
    <row r="140" spans="1:3" s="34" customFormat="1" ht="26.4">
      <c r="A140" s="167" t="s">
        <v>410</v>
      </c>
      <c r="B140" s="166" t="s">
        <v>411</v>
      </c>
      <c r="C140" s="197" t="s">
        <v>13</v>
      </c>
    </row>
    <row r="141" spans="1:3" s="34" customFormat="1" ht="26.4">
      <c r="A141" s="167" t="s">
        <v>412</v>
      </c>
      <c r="B141" s="166" t="s">
        <v>413</v>
      </c>
      <c r="C141" s="197" t="s">
        <v>10</v>
      </c>
    </row>
    <row r="142" spans="1:3" s="34" customFormat="1" ht="26.4">
      <c r="A142" s="134" t="s">
        <v>414</v>
      </c>
      <c r="B142" s="52" t="s">
        <v>415</v>
      </c>
      <c r="C142" s="197" t="s">
        <v>10</v>
      </c>
    </row>
    <row r="143" spans="1:3" s="35" customFormat="1" ht="13.2">
      <c r="A143" s="133" t="s">
        <v>416</v>
      </c>
      <c r="B143" s="222" t="s">
        <v>417</v>
      </c>
      <c r="C143" s="222"/>
    </row>
    <row r="144" spans="1:3" s="34" customFormat="1" ht="39.6">
      <c r="A144" s="134" t="s">
        <v>418</v>
      </c>
      <c r="B144" s="52" t="s">
        <v>419</v>
      </c>
      <c r="C144" s="197" t="s">
        <v>13</v>
      </c>
    </row>
    <row r="145" spans="1:3" s="34" customFormat="1" ht="39.6">
      <c r="A145" s="134" t="s">
        <v>420</v>
      </c>
      <c r="B145" s="52" t="s">
        <v>421</v>
      </c>
      <c r="C145" s="197" t="s">
        <v>10</v>
      </c>
    </row>
    <row r="146" spans="1:3" s="34" customFormat="1" ht="26.4">
      <c r="A146" s="134" t="s">
        <v>422</v>
      </c>
      <c r="B146" s="52" t="s">
        <v>423</v>
      </c>
      <c r="C146" s="197" t="s">
        <v>13</v>
      </c>
    </row>
    <row r="147" spans="1:3" s="34" customFormat="1" ht="26.4">
      <c r="A147" s="134" t="s">
        <v>424</v>
      </c>
      <c r="B147" s="52" t="s">
        <v>425</v>
      </c>
      <c r="C147" s="197" t="s">
        <v>10</v>
      </c>
    </row>
    <row r="148" spans="1:3" s="34" customFormat="1" ht="26.4">
      <c r="A148" s="134" t="s">
        <v>426</v>
      </c>
      <c r="B148" s="52" t="s">
        <v>427</v>
      </c>
      <c r="C148" s="197" t="s">
        <v>10</v>
      </c>
    </row>
    <row r="149" spans="1:3" s="34" customFormat="1" ht="26.4">
      <c r="A149" s="134" t="s">
        <v>428</v>
      </c>
      <c r="B149" s="52" t="s">
        <v>429</v>
      </c>
      <c r="C149" s="197" t="s">
        <v>10</v>
      </c>
    </row>
    <row r="150" spans="1:3" s="34" customFormat="1" ht="13.2">
      <c r="A150" s="134" t="s">
        <v>430</v>
      </c>
      <c r="B150" s="52" t="s">
        <v>431</v>
      </c>
      <c r="C150" s="197" t="s">
        <v>13</v>
      </c>
    </row>
    <row r="151" spans="1:3" s="34" customFormat="1" ht="26.4">
      <c r="A151" s="134" t="s">
        <v>432</v>
      </c>
      <c r="B151" s="52" t="s">
        <v>433</v>
      </c>
      <c r="C151" s="197" t="s">
        <v>13</v>
      </c>
    </row>
    <row r="152" spans="1:3" s="34" customFormat="1" ht="26.4">
      <c r="A152" s="134" t="s">
        <v>434</v>
      </c>
      <c r="B152" s="52" t="s">
        <v>435</v>
      </c>
      <c r="C152" s="197" t="s">
        <v>10</v>
      </c>
    </row>
    <row r="153" spans="1:3" s="34" customFormat="1" ht="26.4">
      <c r="A153" s="134" t="s">
        <v>436</v>
      </c>
      <c r="B153" s="52" t="s">
        <v>437</v>
      </c>
      <c r="C153" s="197" t="s">
        <v>10</v>
      </c>
    </row>
    <row r="154" spans="1:3" s="34" customFormat="1" ht="26.4">
      <c r="A154" s="134" t="s">
        <v>438</v>
      </c>
      <c r="B154" s="52" t="s">
        <v>439</v>
      </c>
      <c r="C154" s="197" t="s">
        <v>10</v>
      </c>
    </row>
    <row r="155" spans="1:3" s="34" customFormat="1" ht="26.4">
      <c r="A155" s="134" t="s">
        <v>440</v>
      </c>
      <c r="B155" s="52" t="s">
        <v>441</v>
      </c>
      <c r="C155" s="197" t="s">
        <v>10</v>
      </c>
    </row>
    <row r="156" spans="1:3" s="34" customFormat="1" ht="26.4">
      <c r="A156" s="134" t="s">
        <v>442</v>
      </c>
      <c r="B156" s="52" t="s">
        <v>443</v>
      </c>
      <c r="C156" s="197" t="s">
        <v>10</v>
      </c>
    </row>
    <row r="157" spans="1:3" s="34" customFormat="1" ht="26.4">
      <c r="A157" s="134" t="s">
        <v>444</v>
      </c>
      <c r="B157" s="52" t="s">
        <v>445</v>
      </c>
      <c r="C157" s="197" t="s">
        <v>10</v>
      </c>
    </row>
    <row r="158" spans="1:3" s="34" customFormat="1" ht="26.4">
      <c r="A158" s="134" t="s">
        <v>446</v>
      </c>
      <c r="B158" s="52" t="s">
        <v>447</v>
      </c>
      <c r="C158" s="197" t="s">
        <v>10</v>
      </c>
    </row>
    <row r="159" spans="1:3" s="34" customFormat="1" ht="26.4">
      <c r="A159" s="134" t="s">
        <v>448</v>
      </c>
      <c r="B159" s="52" t="s">
        <v>449</v>
      </c>
      <c r="C159" s="197" t="s">
        <v>10</v>
      </c>
    </row>
    <row r="160" spans="1:3" s="34" customFormat="1" ht="26.4">
      <c r="A160" s="134" t="s">
        <v>450</v>
      </c>
      <c r="B160" s="52" t="s">
        <v>451</v>
      </c>
      <c r="C160" s="197" t="s">
        <v>10</v>
      </c>
    </row>
    <row r="161" spans="1:3" s="34" customFormat="1" ht="26.4">
      <c r="A161" s="134" t="s">
        <v>452</v>
      </c>
      <c r="B161" s="52" t="s">
        <v>453</v>
      </c>
      <c r="C161" s="197" t="s">
        <v>10</v>
      </c>
    </row>
    <row r="162" spans="1:3" s="34" customFormat="1" ht="26.4">
      <c r="A162" s="134" t="s">
        <v>454</v>
      </c>
      <c r="B162" s="52" t="s">
        <v>455</v>
      </c>
      <c r="C162" s="197" t="s">
        <v>10</v>
      </c>
    </row>
    <row r="163" spans="1:3" s="34" customFormat="1" ht="26.4">
      <c r="A163" s="134" t="s">
        <v>456</v>
      </c>
      <c r="B163" s="52" t="s">
        <v>457</v>
      </c>
      <c r="C163" s="197" t="s">
        <v>10</v>
      </c>
    </row>
    <row r="164" spans="1:3" s="35" customFormat="1" ht="13.2">
      <c r="A164" s="133" t="s">
        <v>458</v>
      </c>
      <c r="B164" s="222" t="s">
        <v>459</v>
      </c>
      <c r="C164" s="222"/>
    </row>
    <row r="165" spans="1:3" s="34" customFormat="1" ht="45.75" customHeight="1">
      <c r="A165" s="167" t="s">
        <v>460</v>
      </c>
      <c r="B165" s="166" t="s">
        <v>461</v>
      </c>
      <c r="C165" s="197" t="s">
        <v>13</v>
      </c>
    </row>
    <row r="166" spans="1:3" s="34" customFormat="1" ht="39.6">
      <c r="A166" s="134" t="s">
        <v>462</v>
      </c>
      <c r="B166" s="52" t="s">
        <v>463</v>
      </c>
      <c r="C166" s="197" t="s">
        <v>13</v>
      </c>
    </row>
    <row r="167" spans="1:3" s="34" customFormat="1" ht="13.2">
      <c r="A167" s="134" t="s">
        <v>464</v>
      </c>
      <c r="B167" s="52" t="s">
        <v>465</v>
      </c>
      <c r="C167" s="197" t="s">
        <v>13</v>
      </c>
    </row>
    <row r="168" spans="1:3" s="34" customFormat="1" ht="13.2">
      <c r="A168" s="134" t="s">
        <v>466</v>
      </c>
      <c r="B168" s="52" t="s">
        <v>467</v>
      </c>
      <c r="C168" s="197" t="s">
        <v>13</v>
      </c>
    </row>
    <row r="169" spans="1:3" s="34" customFormat="1" ht="13.2">
      <c r="A169" s="134" t="s">
        <v>468</v>
      </c>
      <c r="B169" s="52" t="s">
        <v>469</v>
      </c>
      <c r="C169" s="197" t="s">
        <v>13</v>
      </c>
    </row>
    <row r="170" spans="1:3" s="34" customFormat="1" ht="51.75" customHeight="1">
      <c r="A170" s="134" t="s">
        <v>470</v>
      </c>
      <c r="B170" s="52" t="s">
        <v>471</v>
      </c>
      <c r="C170" s="197" t="s">
        <v>13</v>
      </c>
    </row>
    <row r="171" spans="1:3" s="34" customFormat="1" ht="39.6">
      <c r="A171" s="134" t="s">
        <v>472</v>
      </c>
      <c r="B171" s="52" t="s">
        <v>473</v>
      </c>
      <c r="C171" s="197" t="s">
        <v>13</v>
      </c>
    </row>
    <row r="172" spans="1:3" s="34" customFormat="1" ht="13.2">
      <c r="A172" s="134" t="s">
        <v>474</v>
      </c>
      <c r="B172" s="52" t="s">
        <v>475</v>
      </c>
      <c r="C172" s="197" t="s">
        <v>13</v>
      </c>
    </row>
    <row r="173" spans="1:3" s="34" customFormat="1" ht="13.2">
      <c r="A173" s="134" t="s">
        <v>476</v>
      </c>
      <c r="B173" s="52" t="s">
        <v>477</v>
      </c>
      <c r="C173" s="197" t="s">
        <v>13</v>
      </c>
    </row>
    <row r="174" spans="1:3" s="34" customFormat="1" ht="26.4">
      <c r="A174" s="134" t="s">
        <v>478</v>
      </c>
      <c r="B174" s="52" t="s">
        <v>479</v>
      </c>
      <c r="C174" s="197" t="s">
        <v>13</v>
      </c>
    </row>
    <row r="175" spans="1:3" s="34" customFormat="1" ht="13.2">
      <c r="A175" s="134" t="s">
        <v>480</v>
      </c>
      <c r="B175" s="52" t="s">
        <v>481</v>
      </c>
      <c r="C175" s="197" t="s">
        <v>13</v>
      </c>
    </row>
    <row r="176" spans="1:3" s="34" customFormat="1" ht="26.4">
      <c r="A176" s="135" t="s">
        <v>482</v>
      </c>
      <c r="B176" s="52" t="s">
        <v>483</v>
      </c>
      <c r="C176" s="197" t="s">
        <v>10</v>
      </c>
    </row>
    <row r="178" spans="1:3" s="4" customFormat="1" ht="13.8" hidden="1">
      <c r="A178" s="124"/>
      <c r="B178" s="10" t="s">
        <v>132</v>
      </c>
      <c r="C178" s="31">
        <f>COUNTIF(C7:C176,"Warunek graniczny")</f>
        <v>81</v>
      </c>
    </row>
    <row r="179" spans="1:3" s="4" customFormat="1" ht="13.8" hidden="1">
      <c r="A179" s="124"/>
      <c r="B179" s="33" t="s">
        <v>133</v>
      </c>
      <c r="C179" s="32">
        <f>COUNTIF(C7:C176,"NIE")</f>
        <v>0</v>
      </c>
    </row>
    <row r="180" spans="1:3" s="4" customFormat="1" ht="13.8" hidden="1">
      <c r="A180" s="124"/>
      <c r="B180" s="12" t="s">
        <v>134</v>
      </c>
      <c r="C180" s="24">
        <f>COUNTIF(C7:C176,"Opcja")+COUNTIF(C7:C176,"Jest")+COUNTIF(C7:C176,"Nie ma")</f>
        <v>77</v>
      </c>
    </row>
    <row r="181" spans="1:3" s="4" customFormat="1" ht="13.8" hidden="1">
      <c r="A181" s="124"/>
      <c r="B181" s="10" t="s">
        <v>135</v>
      </c>
      <c r="C181" s="31">
        <f>COUNTIF(C7:C176,"Opcja")</f>
        <v>77</v>
      </c>
    </row>
    <row r="182" spans="1:3" s="4" customFormat="1" ht="13.8" hidden="1">
      <c r="A182" s="124"/>
      <c r="B182" s="8" t="s">
        <v>136</v>
      </c>
      <c r="C182" s="30">
        <f>COUNTIF(C7:C176,"Jest")</f>
        <v>0</v>
      </c>
    </row>
    <row r="183" spans="1:3" s="4" customFormat="1" ht="13.8" hidden="1">
      <c r="A183" s="124"/>
      <c r="B183" s="6" t="s">
        <v>137</v>
      </c>
      <c r="C183" s="28">
        <f>COUNTIF(C7:C176,"Nie ma")</f>
        <v>0</v>
      </c>
    </row>
    <row r="184" spans="1:3" ht="12.75" hidden="1" customHeight="1"/>
  </sheetData>
  <sheetProtection algorithmName="SHA-512" hashValue="zKnexp+D7EHO4RfEKuil6spoiKOEepiMUdHZMXwe84tGpVXA8gkdYyH6HD63Es1ba5Wc6BFKgoJIQDJm88AI5A==" saltValue="TO90BCt1Rs7iAPMMlHEo1Q==" spinCount="100000" sheet="1" objects="1" scenarios="1"/>
  <mergeCells count="16">
    <mergeCell ref="A1:B1"/>
    <mergeCell ref="B100:C100"/>
    <mergeCell ref="B164:C164"/>
    <mergeCell ref="B143:C143"/>
    <mergeCell ref="B5:C5"/>
    <mergeCell ref="B6:C6"/>
    <mergeCell ref="B25:C25"/>
    <mergeCell ref="B35:C35"/>
    <mergeCell ref="B53:C53"/>
    <mergeCell ref="B39:C39"/>
    <mergeCell ref="B64:C64"/>
    <mergeCell ref="B75:C75"/>
    <mergeCell ref="B79:C79"/>
    <mergeCell ref="B81:C81"/>
    <mergeCell ref="B86:C86"/>
    <mergeCell ref="A2:C2"/>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22:IW24 SS22:SS24 ACO22:ACO24 AMK22:AMK24 AWG22:AWG24 BGC22:BGC24 BPY22:BPY24 BZU22:BZU24 CJQ22:CJQ24 CTM22:CTM24 DDI22:DDI24 DNE22:DNE24 DXA22:DXA24 EGW22:EGW24 EQS22:EQS24 FAO22:FAO24 FKK22:FKK24 FUG22:FUG24 GEC22:GEC24 GNY22:GNY24 GXU22:GXU24 HHQ22:HHQ24 HRM22:HRM24 IBI22:IBI24 ILE22:ILE24 IVA22:IVA24 JEW22:JEW24 JOS22:JOS24 JYO22:JYO24 KIK22:KIK24 KSG22:KSG24 LCC22:LCC24 LLY22:LLY24 LVU22:LVU24 MFQ22:MFQ24 MPM22:MPM24 MZI22:MZI24 NJE22:NJE24 NTA22:NTA24 OCW22:OCW24 OMS22:OMS24 OWO22:OWO24 PGK22:PGK24 PQG22:PQG24 QAC22:QAC24 QJY22:QJY24 QTU22:QTU24 RDQ22:RDQ24 RNM22:RNM24 RXI22:RXI24 SHE22:SHE24 SRA22:SRA24 TAW22:TAW24 TKS22:TKS24 TUO22:TUO24 UEK22:UEK24 UOG22:UOG24 UYC22:UYC24 VHY22:VHY24 VRU22:VRU24 WBQ22:WBQ24 WLM22:WLM24 WVI22:WVI24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IW43:IW44 SS43:SS44 ACO43:ACO44 AMK43:AMK44 AWG43:AWG44 BGC43:BGC44 BPY43:BPY44 BZU43:BZU44 CJQ43:CJQ44 CTM43:CTM44 DDI43:DDI44 DNE43:DNE44 DXA43:DXA44 EGW43:EGW44 EQS43:EQS44 FAO43:FAO44 FKK43:FKK44 FUG43:FUG44 GEC43:GEC44 GNY43:GNY44 GXU43:GXU44 HHQ43:HHQ44 HRM43:HRM44 IBI43:IBI44 ILE43:ILE44 IVA43:IVA44 JEW43:JEW44 JOS43:JOS44 JYO43:JYO44 KIK43:KIK44 KSG43:KSG44 LCC43:LCC44 LLY43:LLY44 LVU43:LVU44 MFQ43:MFQ44 MPM43:MPM44 MZI43:MZI44 NJE43:NJE44 NTA43:NTA44 OCW43:OCW44 OMS43:OMS44 OWO43:OWO44 PGK43:PGK44 PQG43:PQG44 QAC43:QAC44 QJY43:QJY44 QTU43:QTU44 RDQ43:RDQ44 RNM43:RNM44 RXI43:RXI44 SHE43:SHE44 SRA43:SRA44 TAW43:TAW44 TKS43:TKS44 TUO43:TUO44 UEK43:UEK44 UOG43:UOG44 UYC43:UYC44 VHY43:VHY44 VRU43:VRU44 WBQ43:WBQ44 WLM43:WLM44 WVI43:WVI44 IW48:IW50 SS48:SS50 ACO48:ACO50 AMK48:AMK50 AWG48:AWG50 BGC48:BGC50 BPY48:BPY50 BZU48:BZU50 CJQ48:CJQ50 CTM48:CTM50 DDI48:DDI50 DNE48:DNE50 DXA48:DXA50 EGW48:EGW50 EQS48:EQS50 FAO48:FAO50 FKK48:FKK50 FUG48:FUG50 GEC48:GEC50 GNY48:GNY50 GXU48:GXU50 HHQ48:HHQ50 HRM48:HRM50 IBI48:IBI50 ILE48:ILE50 IVA48:IVA50 JEW48:JEW50 JOS48:JOS50 JYO48:JYO50 KIK48:KIK50 KSG48:KSG50 LCC48:LCC50 LLY48:LLY50 LVU48:LVU50 MFQ48:MFQ50 MPM48:MPM50 MZI48:MZI50 NJE48:NJE50 NTA48:NTA50 OCW48:OCW50 OMS48:OMS50 OWO48:OWO50 PGK48:PGK50 PQG48:PQG50 QAC48:QAC50 QJY48:QJY50 QTU48:QTU50 RDQ48:RDQ50 RNM48:RNM50 RXI48:RXI50 SHE48:SHE50 SRA48:SRA50 TAW48:TAW50 TKS48:TKS50 TUO48:TUO50 UEK48:UEK50 UOG48:UOG50 UYC48:UYC50 VHY48:VHY50 VRU48:VRU50 WBQ48:WBQ50 WLM48:WLM50 WVI48:WVI50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IW76:IW78 SS76:SS78 ACO76:ACO78 AMK76:AMK78 AWG76:AWG78 BGC76:BGC78 BPY76:BPY78 BZU76:BZU78 CJQ76:CJQ78 CTM76:CTM78 DDI76:DDI78 DNE76:DNE78 DXA76:DXA78 EGW76:EGW78 EQS76:EQS78 FAO76:FAO78 FKK76:FKK78 FUG76:FUG78 GEC76:GEC78 GNY76:GNY78 GXU76:GXU78 HHQ76:HHQ78 HRM76:HRM78 IBI76:IBI78 ILE76:ILE78 IVA76:IVA78 JEW76:JEW78 JOS76:JOS78 JYO76:JYO78 KIK76:KIK78 KSG76:KSG78 LCC76:LCC78 LLY76:LLY78 LVU76:LVU78 MFQ76:MFQ78 MPM76:MPM78 MZI76:MZI78 NJE76:NJE78 NTA76:NTA78 OCW76:OCW78 OMS76:OMS78 OWO76:OWO78 PGK76:PGK78 PQG76:PQG78 QAC76:QAC78 QJY76:QJY78 QTU76:QTU78 RDQ76:RDQ78 RNM76:RNM78 RXI76:RXI78 SHE76:SHE78 SRA76:SRA78 TAW76:TAW78 TKS76:TKS78 TUO76:TUO78 UEK76:UEK78 UOG76:UOG78 UYC76:UYC78 VHY76:VHY78 VRU76:VRU78 WBQ76:WBQ78 WLM76:WLM78 WVI76:WVI78 ACO82:ACO85 AMK82:AMK85 AWG82:AWG85 BGC82:BGC85 BPY82:BPY85 BZU82:BZU85 CJQ82:CJQ85 CTM82:CTM85 DDI82:DDI85 DNE82:DNE85 DXA82:DXA85 EGW82:EGW85 EQS82:EQS85 FAO82:FAO85 FKK82:FKK85 FUG82:FUG85 GEC82:GEC85 GNY82:GNY85 GXU82:GXU85 HHQ82:HHQ85 HRM82:HRM85 IBI82:IBI85 ILE82:ILE85 IVA82:IVA85 JEW82:JEW85 JOS82:JOS85 JYO82:JYO85 KIK82:KIK85 KSG82:KSG85 LCC82:LCC85 LLY82:LLY85 LVU82:LVU85 MFQ82:MFQ85 MPM82:MPM85 MZI82:MZI85 NJE82:NJE85 NTA82:NTA85 OCW82:OCW85 OMS82:OMS85 OWO82:OWO85 PGK82:PGK85 PQG82:PQG85 QAC82:QAC85 QJY82:QJY85 QTU82:QTU85 RDQ82:RDQ85 RNM82:RNM85 RXI82:RXI85 SHE82:SHE85 SRA82:SRA85 TAW82:TAW85 TKS82:TKS85 TUO82:TUO85 UEK82:UEK85 UOG82:UOG85 UYC82:UYC85 VHY82:VHY85 VRU82:VRU85 WBQ82:WBQ85 WLM82:WLM85 WVI82:WVI85 IW82:IW85 SS82:SS85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IW90:IW91 SS90:SS91 ACO90:ACO91 AMK90:AMK91 AWG90:AWG91 BGC90:BGC91 BPY90:BPY91 BZU90:BZU91 CJQ90:CJQ91 CTM90:CTM91 DDI90:DDI91 DNE90:DNE91 DXA90:DXA91 EGW90:EGW91 EQS90:EQS91 FAO90:FAO91 FKK90:FKK91 FUG90:FUG91 GEC90:GEC91 GNY90:GNY91 GXU90:GXU91 HHQ90:HHQ91 HRM90:HRM91 IBI90:IBI91 ILE90:ILE91 IVA90:IVA91 JEW90:JEW91 JOS90:JOS91 JYO90:JYO91 KIK90:KIK91 KSG90:KSG91 LCC90:LCC91 LLY90:LLY91 LVU90:LVU91 MFQ90:MFQ91 MPM90:MPM91 MZI90:MZI91 NJE90:NJE91 NTA90:NTA91 OCW90:OCW91 OMS90:OMS91 OWO90:OWO91 PGK90:PGK91 PQG90:PQG91 QAC90:QAC91 QJY90:QJY91 QTU90:QTU91 RDQ90:RDQ91 RNM90:RNM91 RXI90:RXI91 SHE90:SHE91 SRA90:SRA91 TAW90:TAW91 TKS90:TKS91 TUO90:TUO91 UEK90:UEK91 UOG90:UOG91 UYC90:UYC91 VHY90:VHY91 VRU90:VRU91 WBQ90:WBQ91 WLM90:WLM91 WVI90:WVI91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IW95 SS95 ACO95 AMK95 AWG95 BGC95 BPY95 BZU95 CJQ95 CTM95 DDI95 DNE95 DXA95 EGW95 EQS95 FAO95 FKK95 FUG95 GEC95 GNY95 GXU95 HHQ95 HRM95 IBI95 ILE95 IVA95 JEW95 JOS95 JYO95 KIK95 KSG95 LCC95 LLY95 LVU95 MFQ95 MPM95 MZI95 NJE95 NTA95 OCW95 OMS95 OWO95 PGK95 PQG95 QAC95 QJY95 QTU95 RDQ95 RNM95 RXI95 SHE95 SRA95 TAW95 TKS95 TUO95 UEK95 UOG95 UYC95 VHY95 VRU95 WBQ95 WLM95 WVI95 IW125:IW128 SS125:SS128 ACO125:ACO128 AMK125:AMK128 AWG125:AWG128 BGC125:BGC128 BPY125:BPY128 BZU125:BZU128 CJQ125:CJQ128 CTM125:CTM128 DDI125:DDI128 DNE125:DNE128 DXA125:DXA128 EGW125:EGW128 EQS125:EQS128 FAO125:FAO128 FKK125:FKK128 FUG125:FUG128 GEC125:GEC128 GNY125:GNY128 GXU125:GXU128 HHQ125:HHQ128 HRM125:HRM128 IBI125:IBI128 ILE125:ILE128 IVA125:IVA128 JEW125:JEW128 JOS125:JOS128 JYO125:JYO128 KIK125:KIK128 KSG125:KSG128 LCC125:LCC128 LLY125:LLY128 LVU125:LVU128 MFQ125:MFQ128 MPM125:MPM128 MZI125:MZI128 NJE125:NJE128 NTA125:NTA128 OCW125:OCW128 OMS125:OMS128 OWO125:OWO128 PGK125:PGK128 PQG125:PQG128 QAC125:QAC128 QJY125:QJY128 QTU125:QTU128 RDQ125:RDQ128 RNM125:RNM128 RXI125:RXI128 SHE125:SHE128 SRA125:SRA128 TAW125:TAW128 TKS125:TKS128 TUO125:TUO128 UEK125:UEK128 UOG125:UOG128 UYC125:UYC128 VHY125:VHY128 VRU125:VRU128 WBQ125:WBQ128 WLM125:WLM128 WVI125:WVI128 IW134:IW135 SS134:SS135 ACO134:ACO135 AMK134:AMK135 AWG134:AWG135 BGC134:BGC135 BPY134:BPY135 BZU134:BZU135 CJQ134:CJQ135 CTM134:CTM135 DDI134:DDI135 DNE134:DNE135 DXA134:DXA135 EGW134:EGW135 EQS134:EQS135 FAO134:FAO135 FKK134:FKK135 FUG134:FUG135 GEC134:GEC135 GNY134:GNY135 GXU134:GXU135 HHQ134:HHQ135 HRM134:HRM135 IBI134:IBI135 ILE134:ILE135 IVA134:IVA135 JEW134:JEW135 JOS134:JOS135 JYO134:JYO135 KIK134:KIK135 KSG134:KSG135 LCC134:LCC135 LLY134:LLY135 LVU134:LVU135 MFQ134:MFQ135 MPM134:MPM135 MZI134:MZI135 NJE134:NJE135 NTA134:NTA135 OCW134:OCW135 OMS134:OMS135 OWO134:OWO135 PGK134:PGK135 PQG134:PQG135 QAC134:QAC135 QJY134:QJY135 QTU134:QTU135 RDQ134:RDQ135 RNM134:RNM135 RXI134:RXI135 SHE134:SHE135 SRA134:SRA135 TAW134:TAW135 TKS134:TKS135 TUO134:TUO135 UEK134:UEK135 UOG134:UOG135 UYC134:UYC135 VHY134:VHY135 VRU134:VRU135 WBQ134:WBQ135 WLM134:WLM135 WVI134:WVI135 WVI171:WVI176 WLM171:WLM176 WBQ171:WBQ176 VRU171:VRU176 VHY171:VHY176 UYC171:UYC176 UOG171:UOG176 UEK171:UEK176 TUO171:TUO176 TKS171:TKS176 TAW171:TAW176 SRA171:SRA176 SHE171:SHE176 RXI171:RXI176 RNM171:RNM176 RDQ171:RDQ176 QTU171:QTU176 QJY171:QJY176 QAC171:QAC176 PQG171:PQG176 PGK171:PGK176 OWO171:OWO176 OMS171:OMS176 OCW171:OCW176 NTA171:NTA176 NJE171:NJE176 MZI171:MZI176 MPM171:MPM176 MFQ171:MFQ176 LVU171:LVU176 LLY171:LLY176 LCC171:LCC176 KSG171:KSG176 KIK171:KIK176 JYO171:JYO176 JOS171:JOS176 JEW171:JEW176 IVA171:IVA176 ILE171:ILE176 IBI171:IBI176 HRM171:HRM176 HHQ171:HHQ176 GXU171:GXU176 GNY171:GNY176 GEC171:GEC176 FUG171:FUG176 FKK171:FKK176 FAO171:FAO176 EQS171:EQS176 EGW171:EGW176 DXA171:DXA176 DNE171:DNE176 DDI171:DDI176 CTM171:CTM176 CJQ171:CJQ176 BZU171:BZU176 BPY171:BPY176 BGC171:BGC176 AWG171:AWG176 AMK171:AMK176 ACO171:ACO176 SS171:SS176 IW171:IW176 WVI137:WVI142 WLM137:WLM142 WBQ137:WBQ142 VRU137:VRU142 VHY137:VHY142 UYC137:UYC142 UOG137:UOG142 UEK137:UEK142 TUO137:TUO142 TKS137:TKS142 TAW137:TAW142 SRA137:SRA142 SHE137:SHE142 RXI137:RXI142 RNM137:RNM142 RDQ137:RDQ142 QTU137:QTU142 QJY137:QJY142 QAC137:QAC142 PQG137:PQG142 PGK137:PGK142 OWO137:OWO142 OMS137:OMS142 OCW137:OCW142 NTA137:NTA142 NJE137:NJE142 MZI137:MZI142 MPM137:MPM142 MFQ137:MFQ142 LVU137:LVU142 LLY137:LLY142 LCC137:LCC142 KSG137:KSG142 KIK137:KIK142 JYO137:JYO142 JOS137:JOS142 JEW137:JEW142 IVA137:IVA142 ILE137:ILE142 IBI137:IBI142 HRM137:HRM142 HHQ137:HHQ142 GXU137:GXU142 GNY137:GNY142 GEC137:GEC142 FUG137:FUG142 FKK137:FKK142 FAO137:FAO142 EQS137:EQS142 EGW137:EGW142 DXA137:DXA142 DNE137:DNE142 DDI137:DDI142 CTM137:CTM142 CJQ137:CJQ142 BZU137:BZU142 BPY137:BPY142 BGC137:BGC142 AWG137:AWG142 AMK137:AMK142 ACO137:ACO142 SS137:SS142 IW137:IW142"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IW13:IW14 SS13:SS14 ACO13:ACO14 AMK13:AMK14 AWG13:AWG14 BGC13:BGC14 BPY13:BPY14 BZU13:BZU14 CJQ13:CJQ14 CTM13:CTM14 DDI13:DDI14 DNE13:DNE14 DXA13:DXA14 EGW13:EGW14 EQS13:EQS14 FAO13:FAO14 FKK13:FKK14 FUG13:FUG14 GEC13:GEC14 GNY13:GNY14 GXU13:GXU14 HHQ13:HHQ14 HRM13:HRM14 IBI13:IBI14 ILE13:ILE14 IVA13:IVA14 JEW13:JEW14 JOS13:JOS14 JYO13:JYO14 KIK13:KIK14 KSG13:KSG14 LCC13:LCC14 LLY13:LLY14 LVU13:LVU14 MFQ13:MFQ14 MPM13:MPM14 MZI13:MZI14 NJE13:NJE14 NTA13:NTA14 OCW13:OCW14 OMS13:OMS14 OWO13:OWO14 PGK13:PGK14 PQG13:PQG14 QAC13:QAC14 QJY13:QJY14 QTU13:QTU14 RDQ13:RDQ14 RNM13:RNM14 RXI13:RXI14 SHE13:SHE14 SRA13:SRA14 TAW13:TAW14 TKS13:TKS14 TUO13:TUO14 UEK13:UEK14 UOG13:UOG14 UYC13:UYC14 VHY13:VHY14 VRU13:VRU14 WBQ13:WBQ14 WLM13:WLM14 WVI13:WVI14 IW18:IW21 SS18:SS21 ACO18:ACO21 AMK18:AMK21 AWG18:AWG21 BGC18:BGC21 BPY18:BPY21 BZU18:BZU21 CJQ18:CJQ21 CTM18:CTM21 DDI18:DDI21 DNE18:DNE21 DXA18:DXA21 EGW18:EGW21 EQS18:EQS21 FAO18:FAO21 FKK18:FKK21 FUG18:FUG21 GEC18:GEC21 GNY18:GNY21 GXU18:GXU21 HHQ18:HHQ21 HRM18:HRM21 IBI18:IBI21 ILE18:ILE21 IVA18:IVA21 JEW18:JEW21 JOS18:JOS21 JYO18:JYO21 KIK18:KIK21 KSG18:KSG21 LCC18:LCC21 LLY18:LLY21 LVU18:LVU21 MFQ18:MFQ21 MPM18:MPM21 MZI18:MZI21 NJE18:NJE21 NTA18:NTA21 OCW18:OCW21 OMS18:OMS21 OWO18:OWO21 PGK18:PGK21 PQG18:PQG21 QAC18:QAC21 QJY18:QJY21 QTU18:QTU21 RDQ18:RDQ21 RNM18:RNM21 RXI18:RXI21 SHE18:SHE21 SRA18:SRA21 TAW18:TAW21 TKS18:TKS21 TUO18:TUO21 UEK18:UEK21 UOG18:UOG21 UYC18:UYC21 VHY18:VHY21 VRU18:VRU21 WBQ18:WBQ21 WLM18:WLM21 WVI18:WVI21 IW26:IW34 SS26:SS34 ACO26:ACO34 AMK26:AMK34 AWG26:AWG34 BGC26:BGC34 BPY26:BPY34 BZU26:BZU34 CJQ26:CJQ34 CTM26:CTM34 DDI26:DDI34 DNE26:DNE34 DXA26:DXA34 EGW26:EGW34 EQS26:EQS34 FAO26:FAO34 FKK26:FKK34 FUG26:FUG34 GEC26:GEC34 GNY26:GNY34 GXU26:GXU34 HHQ26:HHQ34 HRM26:HRM34 IBI26:IBI34 ILE26:ILE34 IVA26:IVA34 JEW26:JEW34 JOS26:JOS34 JYO26:JYO34 KIK26:KIK34 KSG26:KSG34 LCC26:LCC34 LLY26:LLY34 LVU26:LVU34 MFQ26:MFQ34 MPM26:MPM34 MZI26:MZI34 NJE26:NJE34 NTA26:NTA34 OCW26:OCW34 OMS26:OMS34 OWO26:OWO34 PGK26:PGK34 PQG26:PQG34 QAC26:QAC34 QJY26:QJY34 QTU26:QTU34 RDQ26:RDQ34 RNM26:RNM34 RXI26:RXI34 SHE26:SHE34 SRA26:SRA34 TAW26:TAW34 TKS26:TKS34 TUO26:TUO34 UEK26:UEK34 UOG26:UOG34 UYC26:UYC34 VHY26:VHY34 VRU26:VRU34 WBQ26:WBQ34 WLM26:WLM34 WVI26:WVI34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IW45:IW47 SS45:SS47 ACO45:ACO47 AMK45:AMK47 AWG45:AWG47 BGC45:BGC47 BPY45:BPY47 BZU45:BZU47 CJQ45:CJQ47 CTM45:CTM47 DDI45:DDI47 DNE45:DNE47 DXA45:DXA47 EGW45:EGW47 EQS45:EQS47 FAO45:FAO47 FKK45:FKK47 FUG45:FUG47 GEC45:GEC47 GNY45:GNY47 GXU45:GXU47 HHQ45:HHQ47 HRM45:HRM47 IBI45:IBI47 ILE45:ILE47 IVA45:IVA47 JEW45:JEW47 JOS45:JOS47 JYO45:JYO47 KIK45:KIK47 KSG45:KSG47 LCC45:LCC47 LLY45:LLY47 LVU45:LVU47 MFQ45:MFQ47 MPM45:MPM47 MZI45:MZI47 NJE45:NJE47 NTA45:NTA47 OCW45:OCW47 OMS45:OMS47 OWO45:OWO47 PGK45:PGK47 PQG45:PQG47 QAC45:QAC47 QJY45:QJY47 QTU45:QTU47 RDQ45:RDQ47 RNM45:RNM47 RXI45:RXI47 SHE45:SHE47 SRA45:SRA47 TAW45:TAW47 TKS45:TKS47 TUO45:TUO47 UEK45:UEK47 UOG45:UOG47 UYC45:UYC47 VHY45:VHY47 VRU45:VRU47 WBQ45:WBQ47 WLM45:WLM47 WVI45:WVI47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LM65:WLM68 WVI65:WVI68 IW40 IW65:IW68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0 WVI80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IW96:IW99 SS96:SS99 ACO96:ACO99 AMK96:AMK99 AWG96:AWG99 BGC96:BGC99 BPY96:BPY99 BZU96:BZU99 CJQ96:CJQ99 CTM96:CTM99 DDI96:DDI99 DNE96:DNE99 DXA96:DXA99 EGW96:EGW99 EQS96:EQS99 FAO96:FAO99 FKK96:FKK99 FUG96:FUG99 GEC96:GEC99 GNY96:GNY99 GXU96:GXU99 HHQ96:HHQ99 HRM96:HRM99 IBI96:IBI99 ILE96:ILE99 IVA96:IVA99 JEW96:JEW99 JOS96:JOS99 JYO96:JYO99 KIK96:KIK99 KSG96:KSG99 LCC96:LCC99 LLY96:LLY99 LVU96:LVU99 MFQ96:MFQ99 MPM96:MPM99 MZI96:MZI99 NJE96:NJE99 NTA96:NTA99 OCW96:OCW99 OMS96:OMS99 OWO96:OWO99 PGK96:PGK99 PQG96:PQG99 QAC96:QAC99 QJY96:QJY99 QTU96:QTU99 RDQ96:RDQ99 RNM96:RNM99 RXI96:RXI99 SHE96:SHE99 SRA96:SRA99 TAW96:TAW99 TKS96:TKS99 TUO96:TUO99 UEK96:UEK99 UOG96:UOG99 UYC96:UYC99 VHY96:VHY99 VRU96:VRU99 WBQ96:WBQ99 WLM96:WLM99 WVI96:WVI99 IW101:IW124 SS101:SS124 ACO101:ACO124 AMK101:AMK124 AWG101:AWG124 BGC101:BGC124 BPY101:BPY124 BZU101:BZU124 CJQ101:CJQ124 CTM101:CTM124 DDI101:DDI124 DNE101:DNE124 DXA101:DXA124 EGW101:EGW124 EQS101:EQS124 FAO101:FAO124 FKK101:FKK124 FUG101:FUG124 GEC101:GEC124 GNY101:GNY124 GXU101:GXU124 HHQ101:HHQ124 HRM101:HRM124 IBI101:IBI124 ILE101:ILE124 IVA101:IVA124 JEW101:JEW124 JOS101:JOS124 JYO101:JYO124 KIK101:KIK124 KSG101:KSG124 LCC101:LCC124 LLY101:LLY124 LVU101:LVU124 MFQ101:MFQ124 MPM101:MPM124 MZI101:MZI124 NJE101:NJE124 NTA101:NTA124 OCW101:OCW124 OMS101:OMS124 OWO101:OWO124 PGK101:PGK124 PQG101:PQG124 QAC101:QAC124 QJY101:QJY124 QTU101:QTU124 RDQ101:RDQ124 RNM101:RNM124 RXI101:RXI124 SHE101:SHE124 SRA101:SRA124 TAW101:TAW124 TKS101:TKS124 TUO101:TUO124 UEK101:UEK124 UOG101:UOG124 UYC101:UYC124 VHY101:VHY124 VRU101:VRU124 WBQ101:WBQ124 WLM101:WLM124 WVI101:WVI124 IW129:IW133 SS129:SS133 ACO129:ACO133 AMK129:AMK133 AWG129:AWG133 BGC129:BGC133 BPY129:BPY133 BZU129:BZU133 CJQ129:CJQ133 CTM129:CTM133 DDI129:DDI133 DNE129:DNE133 DXA129:DXA133 EGW129:EGW133 EQS129:EQS133 FAO129:FAO133 FKK129:FKK133 FUG129:FUG133 GEC129:GEC133 GNY129:GNY133 GXU129:GXU133 HHQ129:HHQ133 HRM129:HRM133 IBI129:IBI133 ILE129:ILE133 IVA129:IVA133 JEW129:JEW133 JOS129:JOS133 JYO129:JYO133 KIK129:KIK133 KSG129:KSG133 LCC129:LCC133 LLY129:LLY133 LVU129:LVU133 MFQ129:MFQ133 MPM129:MPM133 MZI129:MZI133 NJE129:NJE133 NTA129:NTA133 OCW129:OCW133 OMS129:OMS133 OWO129:OWO133 PGK129:PGK133 PQG129:PQG133 QAC129:QAC133 QJY129:QJY133 QTU129:QTU133 RDQ129:RDQ133 RNM129:RNM133 RXI129:RXI133 SHE129:SHE133 SRA129:SRA133 TAW129:TAW133 TKS129:TKS133 TUO129:TUO133 UEK129:UEK133 UOG129:UOG133 UYC129:UYC133 VHY129:VHY133 VRU129:VRU133 WBQ129:WBQ133 WLM129:WLM133 WVI129:WVI133 IW136 SS136 ACO136 AMK136 AWG136 BGC136 BPY136 BZU136 CJQ136 CTM136 DDI136 DNE136 DXA136 EGW136 EQS136 FAO136 FKK136 FUG136 GEC136 GNY136 GXU136 HHQ136 HRM136 IBI136 ILE136 IVA136 JEW136 JOS136 JYO136 KIK136 KSG136 LCC136 LLY136 LVU136 MFQ136 MPM136 MZI136 NJE136 NTA136 OCW136 OMS136 OWO136 PGK136 PQG136 QAC136 QJY136 QTU136 RDQ136 RNM136 RXI136 SHE136 SRA136 TAW136 TKS136 TUO136 UEK136 UOG136 UYC136 VHY136 VRU136 WBQ136 WLM136 WVI136 IW80 WVI37:WVI38 WLM37:WLM38 WBQ37:WBQ38 VRU37:VRU38 VHY37:VHY38 UYC37:UYC38 UOG37:UOG38 UEK37:UEK38 TUO37:TUO38 TKS37:TKS38 TAW37:TAW38 SRA37:SRA38 SHE37:SHE38 RXI37:RXI38 RNM37:RNM38 RDQ37:RDQ38 QTU37:QTU38 QJY37:QJY38 QAC37:QAC38 PQG37:PQG38 PGK37:PGK38 OWO37:OWO38 OMS37:OMS38 OCW37:OCW38 NTA37:NTA38 NJE37:NJE38 MZI37:MZI38 MPM37:MPM38 MFQ37:MFQ38 LVU37:LVU38 LLY37:LLY38 LCC37:LCC38 KSG37:KSG38 KIK37:KIK38 JYO37:JYO38 JOS37:JOS38 JEW37:JEW38 IVA37:IVA38 ILE37:ILE38 IBI37:IBI38 HRM37:HRM38 HHQ37:HHQ38 GXU37:GXU38 GNY37:GNY38 GEC37:GEC38 FUG37:FUG38 FKK37:FKK38 FAO37:FAO38 EQS37:EQS38 EGW37:EGW38 DXA37:DXA38 DNE37:DNE38 DDI37:DDI38 CTM37:CTM38 CJQ37:CJQ38 BZU37:BZU38 BPY37:BPY38 BGC37:BGC38 AWG37:AWG38 AMK37:AMK38 ACO37:ACO38 SS37:SS38 IW37:IW38 WVI54:WVI63 WLM54:WLM63 WBQ54:WBQ63 VRU54:VRU63 VHY54:VHY63 UYC54:UYC63 UOG54:UOG63 UEK54:UEK63 TUO54:TUO63 TKS54:TKS63 TAW54:TAW63 SRA54:SRA63 SHE54:SHE63 RXI54:RXI63 RNM54:RNM63 RDQ54:RDQ63 QTU54:QTU63 QJY54:QJY63 QAC54:QAC63 PQG54:PQG63 PGK54:PGK63 OWO54:OWO63 OMS54:OMS63 OCW54:OCW63 NTA54:NTA63 NJE54:NJE63 MZI54:MZI63 MPM54:MPM63 MFQ54:MFQ63 LVU54:LVU63 LLY54:LLY63 LCC54:LCC63 KSG54:KSG63 KIK54:KIK63 JYO54:JYO63 JOS54:JOS63 JEW54:JEW63 IVA54:IVA63 ILE54:ILE63 IBI54:IBI63 HRM54:HRM63 HHQ54:HHQ63 GXU54:GXU63 GNY54:GNY63 GEC54:GEC63 FUG54:FUG63 FKK54:FKK63 FAO54:FAO63 EQS54:EQS63 EGW54:EGW63 DXA54:DXA63 DNE54:DNE63 DDI54:DDI63 CTM54:CTM63 CJQ54:CJQ63 BZU54:BZU63 BPY54:BPY63 BGC54:BGC63 AWG54:AWG63 AMK54:AMK63 ACO54:ACO63 SS54:SS63 IW54:IW63 WVI70:WVI74 WLM70:WLM74 WBQ70:WBQ74 VRU70:VRU74 VHY70:VHY74 UYC70:UYC74 UOG70:UOG74 UEK70:UEK74 TUO70:TUO74 TKS70:TKS74 TAW70:TAW74 SRA70:SRA74 SHE70:SHE74 RXI70:RXI74 RNM70:RNM74 RDQ70:RDQ74 QTU70:QTU74 QJY70:QJY74 QAC70:QAC74 PQG70:PQG74 PGK70:PGK74 OWO70:OWO74 OMS70:OMS74 OCW70:OCW74 NTA70:NTA74 NJE70:NJE74 MZI70:MZI74 MPM70:MPM74 MFQ70:MFQ74 LVU70:LVU74 LLY70:LLY74 LCC70:LCC74 KSG70:KSG74 KIK70:KIK74 JYO70:JYO74 JOS70:JOS74 JEW70:JEW74 IVA70:IVA74 ILE70:ILE74 IBI70:IBI74 HRM70:HRM74 HHQ70:HHQ74 GXU70:GXU74 GNY70:GNY74 GEC70:GEC74 FUG70:FUG74 FKK70:FKK74 FAO70:FAO74 EQS70:EQS74 EGW70:EGW74 DXA70:DXA74 DNE70:DNE74 DDI70:DDI74 CTM70:CTM74 CJQ70:CJQ74 BZU70:BZU74 BPY70:BPY74 BGC70:BGC74 AWG70:AWG74 AMK70:AMK74 ACO70:ACO74 SS70:SS74 IW70:IW74 WVI144:WVI163 WLM144:WLM163 WBQ144:WBQ163 VRU144:VRU163 VHY144:VHY163 UYC144:UYC163 UOG144:UOG163 UEK144:UEK163 TUO144:TUO163 TKS144:TKS163 TAW144:TAW163 SRA144:SRA163 SHE144:SHE163 RXI144:RXI163 RNM144:RNM163 RDQ144:RDQ163 QTU144:QTU163 QJY144:QJY163 QAC144:QAC163 PQG144:PQG163 PGK144:PGK163 OWO144:OWO163 OMS144:OMS163 OCW144:OCW163 NTA144:NTA163 NJE144:NJE163 MZI144:MZI163 MPM144:MPM163 MFQ144:MFQ163 LVU144:LVU163 LLY144:LLY163 LCC144:LCC163 KSG144:KSG163 KIK144:KIK163 JYO144:JYO163 JOS144:JOS163 JEW144:JEW163 IVA144:IVA163 ILE144:ILE163 IBI144:IBI163 HRM144:HRM163 HHQ144:HHQ163 GXU144:GXU163 GNY144:GNY163 GEC144:GEC163 FUG144:FUG163 FKK144:FKK163 FAO144:FAO163 EQS144:EQS163 EGW144:EGW163 DXA144:DXA163 DNE144:DNE163 DDI144:DDI163 CTM144:CTM163 CJQ144:CJQ163 BZU144:BZU163 BPY144:BPY163 BGC144:BGC163 AWG144:AWG163 AMK144:AMK163 ACO144:ACO163 SS144:SS163 IW144:IW163 SS165:SS170 ACO165:ACO170 AMK165:AMK170 AWG165:AWG170 BGC165:BGC170 BPY165:BPY170 BZU165:BZU170 CJQ165:CJQ170 CTM165:CTM170 DDI165:DDI170 DNE165:DNE170 DXA165:DXA170 EGW165:EGW170 EQS165:EQS170 FAO165:FAO170 FKK165:FKK170 FUG165:FUG170 GEC165:GEC170 GNY165:GNY170 GXU165:GXU170 HHQ165:HHQ170 HRM165:HRM170 IBI165:IBI170 ILE165:ILE170 IVA165:IVA170 JEW165:JEW170 JOS165:JOS170 JYO165:JYO170 KIK165:KIK170 KSG165:KSG170 LCC165:LCC170 LLY165:LLY170 LVU165:LVU170 MFQ165:MFQ170 MPM165:MPM170 MZI165:MZI170 NJE165:NJE170 NTA165:NTA170 OCW165:OCW170 OMS165:OMS170 OWO165:OWO170 PGK165:PGK170 PQG165:PQG170 QAC165:QAC170 QJY165:QJY170 QTU165:QTU170 RDQ165:RDQ170 RNM165:RNM170 RXI165:RXI170 SHE165:SHE170 SRA165:SRA170 TAW165:TAW170 TKS165:TKS170 TUO165:TUO170 UEK165:UEK170 UOG165:UOG170 UYC165:UYC170 VHY165:VHY170 VRU165:VRU170 WBQ165:WBQ170 WLM165:WLM170 WVI165:WVI170 IW165:IW170"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7:C8 C10:C11 C13 C15 C18:C24 C26 C28:C30 C34 C36:C37 C41:C43 C54:C60 C65:C68 C74 C76 C88:C90 C92 C97:C98 C101:C103 C106 C111 C113:C115 C117:C120 C122 C126:C128 C133 C135:C137 C141:C142 C145 C147:C149 C152:C163 C176" xr:uid="{0C5E26AE-8FE7-4EC4-B5C6-D38E61250A29}">
      <formula1>"Warunek graniczny,TAK,NIE"</formula1>
    </dataValidation>
    <dataValidation type="list" allowBlank="1" showInputMessage="1" showErrorMessage="1" errorTitle="Błędna wartość" error="Możesz podać jedynie wartości z listy wyboru, tj. Nie ma, Będzie, Jest." sqref="C9 C12 C14 C16:C17 C27 C31:C33 C38 C40 C44:C52 C61:C63 C69:C73 C77:C78 C80 C82:C85 C87 C91 C93:C96 C99 C104:C105 C107:C110 C112 C116 C121 C123:C125 C129:C132 C134 C138:C140 C144 C146 C150:C151 C165:C175"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D35"/>
  <sheetViews>
    <sheetView workbookViewId="0">
      <pane xSplit="3" ySplit="4" topLeftCell="D10" activePane="bottomRight" state="frozen"/>
      <selection pane="topRight" activeCell="F1" sqref="F1"/>
      <selection pane="bottomLeft" activeCell="A4" sqref="A4"/>
      <selection pane="bottomRight" activeCell="D3" sqref="D3"/>
    </sheetView>
  </sheetViews>
  <sheetFormatPr defaultRowHeight="12.75" customHeight="1"/>
  <cols>
    <col min="1" max="1" width="10.44140625" style="137" customWidth="1"/>
    <col min="2" max="2" width="90.44140625" style="50" customWidth="1"/>
    <col min="3" max="3" width="14.5546875" style="50" customWidth="1"/>
    <col min="4" max="4" width="55.6640625" customWidth="1"/>
  </cols>
  <sheetData>
    <row r="1" spans="1:4" s="1" customFormat="1" ht="12.75" customHeight="1">
      <c r="A1" s="216" t="s">
        <v>484</v>
      </c>
      <c r="B1" s="216"/>
      <c r="C1" s="176"/>
    </row>
    <row r="2" spans="1:4" s="1" customFormat="1" ht="58.2" customHeight="1">
      <c r="A2" s="221" t="s">
        <v>1</v>
      </c>
      <c r="B2" s="221"/>
      <c r="C2" s="221"/>
    </row>
    <row r="3" spans="1:4" s="22" customFormat="1" ht="68.400000000000006" customHeight="1">
      <c r="A3" s="107" t="s">
        <v>2</v>
      </c>
      <c r="B3" s="26" t="s">
        <v>3</v>
      </c>
      <c r="C3" s="25" t="s">
        <v>4</v>
      </c>
      <c r="D3" s="184"/>
    </row>
    <row r="4" spans="1:4" ht="13.2">
      <c r="A4" s="106">
        <v>1</v>
      </c>
      <c r="B4" s="54">
        <v>2</v>
      </c>
      <c r="C4" s="53">
        <v>3</v>
      </c>
    </row>
    <row r="5" spans="1:4" ht="13.2">
      <c r="A5" s="136" t="s">
        <v>485</v>
      </c>
      <c r="B5" s="117" t="s">
        <v>486</v>
      </c>
      <c r="C5" s="118"/>
    </row>
    <row r="6" spans="1:4" ht="26.4">
      <c r="A6" s="136" t="s">
        <v>487</v>
      </c>
      <c r="B6" s="119" t="s">
        <v>488</v>
      </c>
      <c r="C6" s="120"/>
    </row>
    <row r="7" spans="1:4" ht="105.6">
      <c r="A7" s="134" t="s">
        <v>489</v>
      </c>
      <c r="B7" s="52" t="s">
        <v>490</v>
      </c>
      <c r="C7" s="197" t="s">
        <v>259</v>
      </c>
    </row>
    <row r="8" spans="1:4" ht="26.4">
      <c r="A8" s="134" t="s">
        <v>491</v>
      </c>
      <c r="B8" s="52" t="s">
        <v>492</v>
      </c>
      <c r="C8" s="197" t="s">
        <v>10</v>
      </c>
    </row>
    <row r="9" spans="1:4" ht="26.4">
      <c r="A9" s="134" t="s">
        <v>493</v>
      </c>
      <c r="B9" s="165" t="s">
        <v>494</v>
      </c>
      <c r="C9" s="197" t="s">
        <v>10</v>
      </c>
    </row>
    <row r="10" spans="1:4" ht="213.75" customHeight="1">
      <c r="A10" s="134" t="s">
        <v>495</v>
      </c>
      <c r="B10" s="52" t="s">
        <v>496</v>
      </c>
      <c r="C10" s="197" t="s">
        <v>10</v>
      </c>
    </row>
    <row r="11" spans="1:4" ht="26.4">
      <c r="A11" s="134" t="s">
        <v>497</v>
      </c>
      <c r="B11" s="166" t="s">
        <v>498</v>
      </c>
      <c r="C11" s="197" t="s">
        <v>10</v>
      </c>
    </row>
    <row r="12" spans="1:4" ht="26.4">
      <c r="A12" s="188" t="s">
        <v>499</v>
      </c>
      <c r="B12" s="164" t="s">
        <v>500</v>
      </c>
      <c r="C12" s="197" t="s">
        <v>10</v>
      </c>
    </row>
    <row r="13" spans="1:4" ht="26.4">
      <c r="A13" s="134" t="s">
        <v>501</v>
      </c>
      <c r="B13" s="164" t="s">
        <v>502</v>
      </c>
      <c r="C13" s="197" t="s">
        <v>10</v>
      </c>
    </row>
    <row r="14" spans="1:4" ht="26.4">
      <c r="A14" s="188" t="s">
        <v>503</v>
      </c>
      <c r="B14" s="164" t="s">
        <v>500</v>
      </c>
      <c r="C14" s="197" t="s">
        <v>10</v>
      </c>
    </row>
    <row r="15" spans="1:4" ht="39.6">
      <c r="A15" s="134" t="s">
        <v>504</v>
      </c>
      <c r="B15" s="164" t="s">
        <v>505</v>
      </c>
      <c r="C15" s="197" t="s">
        <v>10</v>
      </c>
    </row>
    <row r="16" spans="1:4" ht="68.400000000000006" customHeight="1">
      <c r="A16" s="134" t="s">
        <v>506</v>
      </c>
      <c r="B16" s="52" t="s">
        <v>507</v>
      </c>
      <c r="C16" s="197" t="s">
        <v>10</v>
      </c>
    </row>
    <row r="17" spans="1:3" ht="73.5" customHeight="1">
      <c r="A17" s="134" t="s">
        <v>508</v>
      </c>
      <c r="B17" s="52" t="s">
        <v>509</v>
      </c>
      <c r="C17" s="197" t="s">
        <v>10</v>
      </c>
    </row>
    <row r="18" spans="1:3" ht="39.6">
      <c r="A18" s="136" t="s">
        <v>510</v>
      </c>
      <c r="B18" s="193" t="s">
        <v>511</v>
      </c>
      <c r="C18" s="171"/>
    </row>
    <row r="19" spans="1:3" ht="41.25" customHeight="1">
      <c r="A19" s="134" t="s">
        <v>512</v>
      </c>
      <c r="B19" s="165" t="s">
        <v>513</v>
      </c>
      <c r="C19" s="197" t="s">
        <v>10</v>
      </c>
    </row>
    <row r="20" spans="1:3" ht="39.6">
      <c r="A20" s="134" t="s">
        <v>514</v>
      </c>
      <c r="B20" s="52" t="s">
        <v>515</v>
      </c>
      <c r="C20" s="197" t="s">
        <v>10</v>
      </c>
    </row>
    <row r="21" spans="1:3" ht="26.4">
      <c r="A21" s="134" t="s">
        <v>516</v>
      </c>
      <c r="B21" s="52" t="s">
        <v>517</v>
      </c>
      <c r="C21" s="197" t="s">
        <v>10</v>
      </c>
    </row>
    <row r="22" spans="1:3" ht="36.75" customHeight="1">
      <c r="A22" s="134" t="s">
        <v>518</v>
      </c>
      <c r="B22" s="52" t="s">
        <v>519</v>
      </c>
      <c r="C22" s="197" t="s">
        <v>10</v>
      </c>
    </row>
    <row r="23" spans="1:3" ht="39.6">
      <c r="A23" s="134" t="s">
        <v>520</v>
      </c>
      <c r="B23" s="164" t="s">
        <v>521</v>
      </c>
      <c r="C23" s="197" t="s">
        <v>10</v>
      </c>
    </row>
    <row r="24" spans="1:3" ht="42" customHeight="1">
      <c r="A24" s="134" t="s">
        <v>522</v>
      </c>
      <c r="B24" s="164" t="s">
        <v>523</v>
      </c>
      <c r="C24" s="197" t="s">
        <v>10</v>
      </c>
    </row>
    <row r="25" spans="1:3" ht="52.8">
      <c r="A25" s="153" t="s">
        <v>524</v>
      </c>
      <c r="B25" s="160" t="s">
        <v>525</v>
      </c>
      <c r="C25" s="197" t="s">
        <v>10</v>
      </c>
    </row>
    <row r="26" spans="1:3" ht="13.2">
      <c r="A26" s="162" t="s">
        <v>526</v>
      </c>
      <c r="B26" s="174" t="s">
        <v>527</v>
      </c>
      <c r="C26" s="174"/>
    </row>
    <row r="27" spans="1:3" ht="26.4">
      <c r="A27" s="161" t="s">
        <v>528</v>
      </c>
      <c r="B27" s="163" t="s">
        <v>529</v>
      </c>
      <c r="C27" s="197" t="s">
        <v>10</v>
      </c>
    </row>
    <row r="28" spans="1:3" ht="16.5" customHeight="1">
      <c r="A28" s="124"/>
      <c r="B28" s="27"/>
      <c r="C28" s="51"/>
    </row>
    <row r="29" spans="1:3" ht="13.2" hidden="1">
      <c r="A29" s="124"/>
      <c r="B29" s="10" t="s">
        <v>132</v>
      </c>
      <c r="C29" s="31">
        <f>COUNTIF(C7:C27,"Warunek graniczny")</f>
        <v>18</v>
      </c>
    </row>
    <row r="30" spans="1:3" ht="13.2" hidden="1">
      <c r="A30" s="124"/>
      <c r="B30" s="33" t="s">
        <v>133</v>
      </c>
      <c r="C30" s="32">
        <f>COUNTIF(C7:C27,"NIE")</f>
        <v>0</v>
      </c>
    </row>
    <row r="31" spans="1:3" ht="13.2" hidden="1">
      <c r="A31" s="124"/>
      <c r="B31" s="12" t="s">
        <v>134</v>
      </c>
      <c r="C31" s="24">
        <f>COUNTIF(C7:C27,"Opcja")+COUNTIF(C7:C27,"Jest")+COUNTIF(C7:C27,"Nie ma")</f>
        <v>0</v>
      </c>
    </row>
    <row r="32" spans="1:3" ht="13.2" hidden="1">
      <c r="A32" s="124"/>
      <c r="B32" s="10" t="s">
        <v>135</v>
      </c>
      <c r="C32" s="31">
        <f>COUNTIF(C7:C27,"Opcja")</f>
        <v>0</v>
      </c>
    </row>
    <row r="33" spans="1:3" ht="13.2" hidden="1">
      <c r="A33" s="124"/>
      <c r="B33" s="8" t="s">
        <v>136</v>
      </c>
      <c r="C33" s="30">
        <f>COUNTIF(C7:C27,"Jest")</f>
        <v>0</v>
      </c>
    </row>
    <row r="34" spans="1:3" ht="13.2" hidden="1">
      <c r="A34" s="124"/>
      <c r="B34" s="6" t="s">
        <v>137</v>
      </c>
      <c r="C34" s="28">
        <f>COUNTIF(C7:C27,"Nie ma")</f>
        <v>0</v>
      </c>
    </row>
    <row r="35" spans="1:3" ht="13.2" hidden="1">
      <c r="B35" s="27"/>
      <c r="C35" s="51"/>
    </row>
  </sheetData>
  <sheetProtection algorithmName="SHA-512" hashValue="wQ4RST5sXvcXDaCVF1D8n7cVdivFNdUr8Hw7UpsN7tz+rIeLfms3G4zJhwaOTzR74dviK998/H2Lu4rvx0Oixg==" saltValue="FjXBMs+2EemdUagKbXuR/Q==" spinCount="100000" sheet="1" objects="1" scenarios="1"/>
  <mergeCells count="2">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6 C18 C26"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8:C17 C19:C25 C27"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D38"/>
  <sheetViews>
    <sheetView zoomScaleNormal="85" workbookViewId="0">
      <pane xSplit="3" ySplit="4" topLeftCell="D11" activePane="bottomRight" state="frozen"/>
      <selection pane="topRight" activeCell="F1" sqref="F1"/>
      <selection pane="bottomLeft" activeCell="A4" sqref="A4"/>
      <selection pane="bottomRight" activeCell="D3" sqref="D3"/>
    </sheetView>
  </sheetViews>
  <sheetFormatPr defaultColWidth="9.109375" defaultRowHeight="12.75" customHeight="1"/>
  <cols>
    <col min="1" max="1" width="10.44140625" style="142" customWidth="1"/>
    <col min="2" max="2" width="90.44140625" style="39" customWidth="1"/>
    <col min="3" max="3" width="14.5546875" style="39" customWidth="1"/>
    <col min="4" max="4" width="55.109375" style="38" customWidth="1"/>
    <col min="5" max="16384" width="9.109375" style="38"/>
  </cols>
  <sheetData>
    <row r="1" spans="1:4" s="1" customFormat="1" ht="12.75" customHeight="1">
      <c r="A1" s="216" t="s">
        <v>530</v>
      </c>
      <c r="B1" s="216"/>
      <c r="C1" s="176"/>
    </row>
    <row r="2" spans="1:4" s="1" customFormat="1" ht="62.4" customHeight="1">
      <c r="A2" s="221" t="s">
        <v>1</v>
      </c>
      <c r="B2" s="221"/>
      <c r="C2" s="221"/>
    </row>
    <row r="3" spans="1:4" s="22" customFormat="1" ht="68.400000000000006" customHeight="1">
      <c r="A3" s="107" t="s">
        <v>2</v>
      </c>
      <c r="B3" s="26" t="s">
        <v>3</v>
      </c>
      <c r="C3" s="25" t="s">
        <v>4</v>
      </c>
      <c r="D3" s="184"/>
    </row>
    <row r="4" spans="1:4" ht="13.2">
      <c r="A4" s="138">
        <v>1</v>
      </c>
      <c r="B4" s="49">
        <v>2</v>
      </c>
      <c r="C4" s="48">
        <v>3</v>
      </c>
    </row>
    <row r="5" spans="1:4" ht="13.2" customHeight="1">
      <c r="A5" s="116" t="s">
        <v>531</v>
      </c>
      <c r="B5" s="226" t="s">
        <v>532</v>
      </c>
      <c r="C5" s="227"/>
      <c r="D5" s="69"/>
    </row>
    <row r="6" spans="1:4" ht="13.2">
      <c r="A6" s="116" t="s">
        <v>533</v>
      </c>
      <c r="B6" s="218" t="s">
        <v>534</v>
      </c>
      <c r="C6" s="218"/>
    </row>
    <row r="7" spans="1:4" ht="26.4">
      <c r="A7" s="134" t="s">
        <v>535</v>
      </c>
      <c r="B7" s="52" t="s">
        <v>536</v>
      </c>
      <c r="C7" s="197" t="s">
        <v>10</v>
      </c>
    </row>
    <row r="8" spans="1:4" ht="26.4">
      <c r="A8" s="134" t="s">
        <v>537</v>
      </c>
      <c r="B8" s="52" t="s">
        <v>538</v>
      </c>
      <c r="C8" s="197" t="s">
        <v>13</v>
      </c>
    </row>
    <row r="9" spans="1:4" ht="13.2">
      <c r="A9" s="134" t="s">
        <v>539</v>
      </c>
      <c r="B9" s="52" t="s">
        <v>540</v>
      </c>
      <c r="C9" s="197" t="s">
        <v>13</v>
      </c>
    </row>
    <row r="10" spans="1:4" ht="13.2">
      <c r="A10" s="134" t="s">
        <v>541</v>
      </c>
      <c r="B10" s="52" t="s">
        <v>542</v>
      </c>
      <c r="C10" s="197" t="s">
        <v>13</v>
      </c>
    </row>
    <row r="11" spans="1:4" ht="13.2">
      <c r="A11" s="134" t="s">
        <v>543</v>
      </c>
      <c r="B11" s="52" t="s">
        <v>544</v>
      </c>
      <c r="C11" s="197" t="s">
        <v>13</v>
      </c>
    </row>
    <row r="12" spans="1:4" ht="26.4">
      <c r="A12" s="134" t="s">
        <v>545</v>
      </c>
      <c r="B12" s="52" t="s">
        <v>546</v>
      </c>
      <c r="C12" s="197" t="s">
        <v>10</v>
      </c>
    </row>
    <row r="13" spans="1:4" ht="26.4">
      <c r="A13" s="134" t="s">
        <v>547</v>
      </c>
      <c r="B13" s="52" t="s">
        <v>548</v>
      </c>
      <c r="C13" s="197" t="s">
        <v>13</v>
      </c>
    </row>
    <row r="14" spans="1:4" ht="26.4">
      <c r="A14" s="134" t="s">
        <v>549</v>
      </c>
      <c r="B14" s="52" t="s">
        <v>550</v>
      </c>
      <c r="C14" s="197" t="s">
        <v>13</v>
      </c>
    </row>
    <row r="15" spans="1:4" ht="13.2">
      <c r="A15" s="116" t="s">
        <v>551</v>
      </c>
      <c r="B15" s="218" t="s">
        <v>552</v>
      </c>
      <c r="C15" s="218"/>
    </row>
    <row r="16" spans="1:4" ht="44.4" customHeight="1">
      <c r="A16" s="134" t="s">
        <v>553</v>
      </c>
      <c r="B16" s="52" t="s">
        <v>554</v>
      </c>
      <c r="C16" s="197" t="s">
        <v>10</v>
      </c>
    </row>
    <row r="17" spans="1:3" ht="13.2">
      <c r="A17" s="134" t="s">
        <v>555</v>
      </c>
      <c r="B17" s="52" t="s">
        <v>556</v>
      </c>
      <c r="C17" s="197" t="s">
        <v>13</v>
      </c>
    </row>
    <row r="18" spans="1:3" ht="39.6">
      <c r="A18" s="134" t="s">
        <v>557</v>
      </c>
      <c r="B18" s="52" t="s">
        <v>558</v>
      </c>
      <c r="C18" s="197" t="s">
        <v>10</v>
      </c>
    </row>
    <row r="19" spans="1:3" ht="13.2">
      <c r="A19" s="134" t="s">
        <v>559</v>
      </c>
      <c r="B19" s="52" t="s">
        <v>560</v>
      </c>
      <c r="C19" s="197" t="s">
        <v>13</v>
      </c>
    </row>
    <row r="20" spans="1:3" ht="13.2">
      <c r="A20" s="134" t="s">
        <v>561</v>
      </c>
      <c r="B20" s="52" t="s">
        <v>562</v>
      </c>
      <c r="C20" s="197" t="s">
        <v>13</v>
      </c>
    </row>
    <row r="21" spans="1:3" ht="26.4">
      <c r="A21" s="134" t="s">
        <v>563</v>
      </c>
      <c r="B21" s="52" t="s">
        <v>564</v>
      </c>
      <c r="C21" s="197" t="s">
        <v>10</v>
      </c>
    </row>
    <row r="22" spans="1:3" ht="26.4">
      <c r="A22" s="134" t="s">
        <v>565</v>
      </c>
      <c r="B22" s="52" t="s">
        <v>566</v>
      </c>
      <c r="C22" s="197" t="s">
        <v>10</v>
      </c>
    </row>
    <row r="23" spans="1:3" ht="13.2">
      <c r="A23" s="134" t="s">
        <v>567</v>
      </c>
      <c r="B23" s="166" t="s">
        <v>568</v>
      </c>
      <c r="C23" s="197" t="s">
        <v>13</v>
      </c>
    </row>
    <row r="24" spans="1:3" ht="26.4">
      <c r="A24" s="134" t="s">
        <v>569</v>
      </c>
      <c r="B24" s="166" t="s">
        <v>570</v>
      </c>
      <c r="C24" s="197" t="s">
        <v>10</v>
      </c>
    </row>
    <row r="25" spans="1:3" ht="13.2">
      <c r="A25" s="134" t="s">
        <v>571</v>
      </c>
      <c r="B25" s="166" t="s">
        <v>572</v>
      </c>
      <c r="C25" s="197" t="s">
        <v>13</v>
      </c>
    </row>
    <row r="26" spans="1:3" ht="26.4">
      <c r="A26" s="134" t="s">
        <v>573</v>
      </c>
      <c r="B26" s="166" t="s">
        <v>574</v>
      </c>
      <c r="C26" s="197" t="s">
        <v>10</v>
      </c>
    </row>
    <row r="27" spans="1:3" ht="26.4">
      <c r="A27" s="134" t="s">
        <v>575</v>
      </c>
      <c r="B27" s="166" t="s">
        <v>576</v>
      </c>
      <c r="C27" s="197" t="s">
        <v>10</v>
      </c>
    </row>
    <row r="28" spans="1:3" ht="26.4">
      <c r="A28" s="134" t="s">
        <v>577</v>
      </c>
      <c r="B28" s="166" t="s">
        <v>578</v>
      </c>
      <c r="C28" s="197" t="s">
        <v>10</v>
      </c>
    </row>
    <row r="29" spans="1:3" ht="13.2">
      <c r="A29" s="139"/>
      <c r="B29" s="71"/>
      <c r="C29" s="72"/>
    </row>
    <row r="30" spans="1:3" ht="13.2" hidden="1">
      <c r="A30" s="140"/>
      <c r="B30" s="75" t="s">
        <v>132</v>
      </c>
      <c r="C30" s="76">
        <f>COUNTIF(C7:C28,"Warunek graniczny")</f>
        <v>10</v>
      </c>
    </row>
    <row r="31" spans="1:3" ht="13.2" hidden="1">
      <c r="A31" s="141"/>
      <c r="B31" s="73" t="s">
        <v>133</v>
      </c>
      <c r="C31" s="74">
        <f>COUNTIF(C7:C28,"NIE")</f>
        <v>0</v>
      </c>
    </row>
    <row r="32" spans="1:3" ht="13.2" hidden="1">
      <c r="A32" s="141"/>
      <c r="B32" s="47" t="s">
        <v>134</v>
      </c>
      <c r="C32" s="46">
        <f>COUNTIF(C7:C28,"Opcja")+COUNTIF(C7:C28,"Jest")+COUNTIF(C7:C28,"Nie ma")</f>
        <v>11</v>
      </c>
    </row>
    <row r="33" spans="1:3" ht="13.2" hidden="1">
      <c r="A33" s="141"/>
      <c r="B33" s="45" t="s">
        <v>135</v>
      </c>
      <c r="C33" s="44">
        <f>COUNTIF(C7:C28,"Opcja")</f>
        <v>11</v>
      </c>
    </row>
    <row r="34" spans="1:3" ht="13.2" hidden="1">
      <c r="A34" s="141"/>
      <c r="B34" s="146" t="s">
        <v>136</v>
      </c>
      <c r="C34" s="147">
        <f>COUNTIF(C7:C28,"Jest")</f>
        <v>0</v>
      </c>
    </row>
    <row r="35" spans="1:3" ht="13.2" hidden="1">
      <c r="A35" s="141"/>
      <c r="B35" s="43" t="s">
        <v>137</v>
      </c>
      <c r="C35" s="42">
        <f>COUNTIF(C7:C28,"Nie ma")</f>
        <v>0</v>
      </c>
    </row>
    <row r="36" spans="1:3" ht="13.2" hidden="1">
      <c r="A36" s="141"/>
      <c r="B36" s="40"/>
      <c r="C36" s="41"/>
    </row>
    <row r="37" spans="1:3" ht="13.2">
      <c r="A37" s="141"/>
    </row>
    <row r="38" spans="1:3" ht="13.2">
      <c r="A38" s="141"/>
    </row>
  </sheetData>
  <sheetProtection algorithmName="SHA-512" hashValue="WRzmS9U0lmb0kGeOUVj3pwec9DjKcY1Suy3sSYeYe3pDppdZt5p3y/kGq9l/llEx+vk8aTE7/QSySqjZ4lQpBw==" saltValue="X2sv/zNNuvLvEA7q6h95eA==" spinCount="100000" sheet="1" objects="1" scenarios="1"/>
  <mergeCells count="5">
    <mergeCell ref="B15:C15"/>
    <mergeCell ref="B6:C6"/>
    <mergeCell ref="B5:C5"/>
    <mergeCell ref="A1:B1"/>
    <mergeCell ref="A2:C2"/>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7 C12 C16 C18 C21:C22 C24 C26:C28" xr:uid="{ED346061-B5B2-4128-967B-C995A5B2C5F3}">
      <formula1>"Warunek graniczny,TAK,NIE"</formula1>
    </dataValidation>
    <dataValidation type="list" allowBlank="1" showInputMessage="1" showErrorMessage="1" errorTitle="Błędna wartość" error="Możesz podać jedynie wartości z listy wyboru, tj. Nie ma, Będzie, Jest." sqref="C8:C11 C13:C14 C17 C19:C20 C23 C25"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D67"/>
  <sheetViews>
    <sheetView showGridLines="0" workbookViewId="0">
      <pane xSplit="3" ySplit="4" topLeftCell="D9" activePane="bottomRight" state="frozen"/>
      <selection pane="topRight" activeCell="F1" sqref="F1"/>
      <selection pane="bottomLeft" activeCell="A4" sqref="A4"/>
      <selection pane="bottomRight" activeCell="D3" sqref="D3"/>
    </sheetView>
  </sheetViews>
  <sheetFormatPr defaultRowHeight="12.75" customHeight="1"/>
  <cols>
    <col min="1" max="1" width="10.44140625" style="137" customWidth="1"/>
    <col min="2" max="2" width="90.44140625" style="50" customWidth="1"/>
    <col min="3" max="3" width="14.5546875" style="50" customWidth="1"/>
    <col min="4" max="4" width="56.6640625" customWidth="1"/>
  </cols>
  <sheetData>
    <row r="1" spans="1:4" s="1" customFormat="1" ht="12.75" customHeight="1">
      <c r="A1" s="216" t="s">
        <v>579</v>
      </c>
      <c r="B1" s="216"/>
      <c r="C1" s="176"/>
    </row>
    <row r="2" spans="1:4" s="1" customFormat="1" ht="56.4" customHeight="1">
      <c r="A2" s="221" t="s">
        <v>1</v>
      </c>
      <c r="B2" s="221"/>
      <c r="C2" s="221"/>
    </row>
    <row r="3" spans="1:4" s="22" customFormat="1" ht="68.400000000000006" customHeight="1">
      <c r="A3" s="107" t="s">
        <v>2</v>
      </c>
      <c r="B3" s="26" t="s">
        <v>3</v>
      </c>
      <c r="C3" s="25" t="s">
        <v>4</v>
      </c>
      <c r="D3" s="184"/>
    </row>
    <row r="4" spans="1:4" ht="13.2">
      <c r="A4" s="106">
        <v>1</v>
      </c>
      <c r="B4" s="54">
        <v>2</v>
      </c>
      <c r="C4" s="180">
        <v>3</v>
      </c>
    </row>
    <row r="5" spans="1:4" ht="13.2">
      <c r="A5" s="136" t="s">
        <v>580</v>
      </c>
      <c r="B5" s="117" t="s">
        <v>581</v>
      </c>
      <c r="C5" s="118"/>
    </row>
    <row r="6" spans="1:4" ht="13.2">
      <c r="A6" s="172" t="s">
        <v>582</v>
      </c>
      <c r="B6" s="170" t="s">
        <v>583</v>
      </c>
      <c r="C6" s="201"/>
    </row>
    <row r="7" spans="1:4" ht="39.6">
      <c r="A7" s="134" t="s">
        <v>584</v>
      </c>
      <c r="B7" s="200" t="s">
        <v>585</v>
      </c>
      <c r="C7" s="199" t="s">
        <v>13</v>
      </c>
    </row>
    <row r="8" spans="1:4" ht="26.4">
      <c r="A8" s="134" t="s">
        <v>586</v>
      </c>
      <c r="B8" s="215" t="s">
        <v>587</v>
      </c>
      <c r="C8" s="199" t="s">
        <v>13</v>
      </c>
    </row>
    <row r="9" spans="1:4" ht="26.4">
      <c r="A9" s="134" t="s">
        <v>588</v>
      </c>
      <c r="B9" s="200" t="s">
        <v>589</v>
      </c>
      <c r="C9" s="199" t="s">
        <v>13</v>
      </c>
    </row>
    <row r="10" spans="1:4" ht="39.6">
      <c r="A10" s="134" t="s">
        <v>590</v>
      </c>
      <c r="B10" s="52" t="s">
        <v>591</v>
      </c>
      <c r="C10" s="199" t="s">
        <v>10</v>
      </c>
    </row>
    <row r="11" spans="1:4" ht="26.4">
      <c r="A11" s="134" t="s">
        <v>592</v>
      </c>
      <c r="B11" s="164" t="s">
        <v>593</v>
      </c>
      <c r="C11" s="199" t="s">
        <v>13</v>
      </c>
    </row>
    <row r="12" spans="1:4" ht="39.6">
      <c r="A12" s="134" t="s">
        <v>594</v>
      </c>
      <c r="B12" s="165" t="s">
        <v>595</v>
      </c>
      <c r="C12" s="199" t="s">
        <v>13</v>
      </c>
    </row>
    <row r="13" spans="1:4" ht="13.2">
      <c r="A13" s="172" t="s">
        <v>596</v>
      </c>
      <c r="B13" s="181" t="s">
        <v>597</v>
      </c>
      <c r="C13" s="203"/>
    </row>
    <row r="14" spans="1:4" ht="92.4">
      <c r="A14" s="134" t="s">
        <v>598</v>
      </c>
      <c r="B14" s="204" t="s">
        <v>599</v>
      </c>
      <c r="C14" s="199" t="s">
        <v>10</v>
      </c>
    </row>
    <row r="15" spans="1:4" ht="39.6">
      <c r="A15" s="134" t="s">
        <v>600</v>
      </c>
      <c r="B15" s="200" t="s">
        <v>601</v>
      </c>
      <c r="C15" s="199" t="s">
        <v>10</v>
      </c>
    </row>
    <row r="16" spans="1:4" ht="26.4">
      <c r="A16" s="134" t="s">
        <v>602</v>
      </c>
      <c r="B16" s="205" t="s">
        <v>603</v>
      </c>
      <c r="C16" s="199" t="s">
        <v>10</v>
      </c>
    </row>
    <row r="17" spans="1:3" ht="26.4">
      <c r="A17" s="134" t="s">
        <v>604</v>
      </c>
      <c r="B17" s="205" t="s">
        <v>605</v>
      </c>
      <c r="C17" s="199" t="s">
        <v>10</v>
      </c>
    </row>
    <row r="18" spans="1:3" ht="39.6">
      <c r="A18" s="134" t="s">
        <v>606</v>
      </c>
      <c r="B18" s="205" t="s">
        <v>607</v>
      </c>
      <c r="C18" s="199" t="s">
        <v>10</v>
      </c>
    </row>
    <row r="19" spans="1:3" ht="26.4">
      <c r="A19" s="134" t="s">
        <v>608</v>
      </c>
      <c r="B19" s="205" t="s">
        <v>609</v>
      </c>
      <c r="C19" s="199" t="s">
        <v>13</v>
      </c>
    </row>
    <row r="20" spans="1:3" ht="13.2">
      <c r="A20" s="172" t="s">
        <v>610</v>
      </c>
      <c r="B20" s="121" t="s">
        <v>611</v>
      </c>
      <c r="C20" s="203"/>
    </row>
    <row r="21" spans="1:3" ht="39.6">
      <c r="A21" s="232" t="s">
        <v>612</v>
      </c>
      <c r="B21" s="206" t="s">
        <v>613</v>
      </c>
      <c r="C21" s="231" t="s">
        <v>10</v>
      </c>
    </row>
    <row r="22" spans="1:3" ht="13.2">
      <c r="A22" s="233"/>
      <c r="B22" s="207" t="s">
        <v>614</v>
      </c>
      <c r="C22" s="231"/>
    </row>
    <row r="23" spans="1:3" ht="26.4">
      <c r="A23" s="233"/>
      <c r="B23" s="207" t="s">
        <v>615</v>
      </c>
      <c r="C23" s="231"/>
    </row>
    <row r="24" spans="1:3" ht="13.2">
      <c r="A24" s="233"/>
      <c r="B24" s="207" t="s">
        <v>616</v>
      </c>
      <c r="C24" s="231"/>
    </row>
    <row r="25" spans="1:3" ht="39.6">
      <c r="A25" s="233"/>
      <c r="B25" s="207" t="s">
        <v>617</v>
      </c>
      <c r="C25" s="231"/>
    </row>
    <row r="26" spans="1:3" ht="13.2">
      <c r="A26" s="233"/>
      <c r="B26" s="207" t="s">
        <v>618</v>
      </c>
      <c r="C26" s="231"/>
    </row>
    <row r="27" spans="1:3" ht="26.4">
      <c r="A27" s="233"/>
      <c r="B27" s="207" t="s">
        <v>619</v>
      </c>
      <c r="C27" s="231"/>
    </row>
    <row r="28" spans="1:3" ht="13.2">
      <c r="A28" s="233"/>
      <c r="B28" s="207" t="s">
        <v>620</v>
      </c>
      <c r="C28" s="231"/>
    </row>
    <row r="29" spans="1:3" ht="13.2">
      <c r="A29" s="234"/>
      <c r="B29" s="208" t="s">
        <v>621</v>
      </c>
      <c r="C29" s="231"/>
    </row>
    <row r="30" spans="1:3" ht="32.25" customHeight="1">
      <c r="A30" s="152" t="s">
        <v>622</v>
      </c>
      <c r="B30" s="175" t="s">
        <v>623</v>
      </c>
      <c r="C30" s="199" t="s">
        <v>13</v>
      </c>
    </row>
    <row r="31" spans="1:3" ht="26.4" customHeight="1">
      <c r="A31" s="228" t="s">
        <v>624</v>
      </c>
      <c r="B31" s="209" t="s">
        <v>625</v>
      </c>
      <c r="C31" s="231" t="s">
        <v>10</v>
      </c>
    </row>
    <row r="32" spans="1:3" ht="13.2" customHeight="1">
      <c r="A32" s="229"/>
      <c r="B32" s="175" t="s">
        <v>626</v>
      </c>
      <c r="C32" s="231"/>
    </row>
    <row r="33" spans="1:3" ht="33.75" customHeight="1">
      <c r="A33" s="229"/>
      <c r="B33" s="175" t="s">
        <v>627</v>
      </c>
      <c r="C33" s="231"/>
    </row>
    <row r="34" spans="1:3" ht="13.2" customHeight="1">
      <c r="A34" s="229"/>
      <c r="B34" s="175" t="s">
        <v>628</v>
      </c>
      <c r="C34" s="235"/>
    </row>
    <row r="35" spans="1:3" ht="39.6">
      <c r="A35" s="153" t="s">
        <v>629</v>
      </c>
      <c r="B35" s="154" t="s">
        <v>630</v>
      </c>
      <c r="C35" s="199" t="s">
        <v>13</v>
      </c>
    </row>
    <row r="36" spans="1:3" ht="26.4">
      <c r="A36" s="213" t="s">
        <v>631</v>
      </c>
      <c r="B36" s="214" t="s">
        <v>632</v>
      </c>
      <c r="C36" s="212" t="s">
        <v>13</v>
      </c>
    </row>
    <row r="37" spans="1:3" ht="39.6">
      <c r="A37" s="152" t="s">
        <v>633</v>
      </c>
      <c r="B37" s="202" t="s">
        <v>634</v>
      </c>
      <c r="C37" s="212" t="s">
        <v>10</v>
      </c>
    </row>
    <row r="38" spans="1:3" ht="26.4">
      <c r="A38" s="134" t="s">
        <v>635</v>
      </c>
      <c r="B38" s="200" t="s">
        <v>636</v>
      </c>
      <c r="C38" s="199" t="s">
        <v>13</v>
      </c>
    </row>
    <row r="39" spans="1:3" ht="13.2">
      <c r="A39" s="134" t="s">
        <v>637</v>
      </c>
      <c r="B39" s="200" t="s">
        <v>638</v>
      </c>
      <c r="C39" s="199" t="s">
        <v>13</v>
      </c>
    </row>
    <row r="40" spans="1:3" ht="13.2">
      <c r="A40" s="134" t="s">
        <v>639</v>
      </c>
      <c r="B40" s="200" t="s">
        <v>640</v>
      </c>
      <c r="C40" s="199" t="s">
        <v>13</v>
      </c>
    </row>
    <row r="41" spans="1:3" ht="26.4">
      <c r="A41" s="134" t="s">
        <v>641</v>
      </c>
      <c r="B41" s="200" t="s">
        <v>642</v>
      </c>
      <c r="C41" s="199" t="s">
        <v>13</v>
      </c>
    </row>
    <row r="42" spans="1:3" ht="26.4">
      <c r="A42" s="134" t="s">
        <v>643</v>
      </c>
      <c r="B42" s="200" t="s">
        <v>644</v>
      </c>
      <c r="C42" s="199" t="s">
        <v>13</v>
      </c>
    </row>
    <row r="43" spans="1:3" ht="26.4">
      <c r="A43" s="134" t="s">
        <v>645</v>
      </c>
      <c r="B43" s="200" t="s">
        <v>646</v>
      </c>
      <c r="C43" s="199" t="s">
        <v>10</v>
      </c>
    </row>
    <row r="44" spans="1:3" ht="26.4">
      <c r="A44" s="134" t="s">
        <v>647</v>
      </c>
      <c r="B44" s="209" t="s">
        <v>648</v>
      </c>
      <c r="C44" s="199" t="s">
        <v>10</v>
      </c>
    </row>
    <row r="45" spans="1:3" ht="24" customHeight="1">
      <c r="A45" s="153" t="s">
        <v>649</v>
      </c>
      <c r="B45" s="210" t="s">
        <v>650</v>
      </c>
      <c r="C45" s="199" t="s">
        <v>259</v>
      </c>
    </row>
    <row r="46" spans="1:3" ht="13.2" customHeight="1">
      <c r="A46" s="153" t="s">
        <v>651</v>
      </c>
      <c r="B46" s="210" t="s">
        <v>652</v>
      </c>
      <c r="C46" s="199" t="s">
        <v>13</v>
      </c>
    </row>
    <row r="47" spans="1:3" ht="13.2" customHeight="1">
      <c r="A47" s="153" t="s">
        <v>653</v>
      </c>
      <c r="B47" s="210" t="s">
        <v>654</v>
      </c>
      <c r="C47" s="199" t="s">
        <v>13</v>
      </c>
    </row>
    <row r="48" spans="1:3" ht="26.4" customHeight="1">
      <c r="A48" s="153" t="s">
        <v>655</v>
      </c>
      <c r="B48" s="210" t="s">
        <v>656</v>
      </c>
      <c r="C48" s="199" t="s">
        <v>13</v>
      </c>
    </row>
    <row r="49" spans="1:3" ht="26.4">
      <c r="A49" s="153" t="s">
        <v>657</v>
      </c>
      <c r="B49" s="211" t="s">
        <v>658</v>
      </c>
      <c r="C49" s="199" t="s">
        <v>10</v>
      </c>
    </row>
    <row r="50" spans="1:3" ht="13.2" customHeight="1">
      <c r="A50" s="153" t="s">
        <v>659</v>
      </c>
      <c r="B50" s="210" t="s">
        <v>660</v>
      </c>
      <c r="C50" s="199" t="s">
        <v>13</v>
      </c>
    </row>
    <row r="51" spans="1:3" ht="13.2" customHeight="1">
      <c r="A51" s="153" t="s">
        <v>661</v>
      </c>
      <c r="B51" s="210" t="s">
        <v>662</v>
      </c>
      <c r="C51" s="199" t="s">
        <v>13</v>
      </c>
    </row>
    <row r="52" spans="1:3" ht="26.4" customHeight="1">
      <c r="A52" s="153" t="s">
        <v>663</v>
      </c>
      <c r="B52" s="210" t="s">
        <v>664</v>
      </c>
      <c r="C52" s="199" t="s">
        <v>13</v>
      </c>
    </row>
    <row r="53" spans="1:3" ht="13.2" customHeight="1">
      <c r="A53" s="153" t="s">
        <v>665</v>
      </c>
      <c r="B53" s="210" t="s">
        <v>666</v>
      </c>
      <c r="C53" s="199" t="s">
        <v>13</v>
      </c>
    </row>
    <row r="54" spans="1:3" ht="26.4">
      <c r="A54" s="152" t="s">
        <v>667</v>
      </c>
      <c r="B54" s="175" t="s">
        <v>668</v>
      </c>
      <c r="C54" s="199" t="s">
        <v>10</v>
      </c>
    </row>
    <row r="55" spans="1:3" ht="26.4">
      <c r="A55" s="228" t="s">
        <v>669</v>
      </c>
      <c r="B55" s="209" t="s">
        <v>670</v>
      </c>
      <c r="C55" s="231" t="s">
        <v>13</v>
      </c>
    </row>
    <row r="56" spans="1:3" ht="13.2">
      <c r="A56" s="229"/>
      <c r="B56" s="175" t="s">
        <v>671</v>
      </c>
      <c r="C56" s="231"/>
    </row>
    <row r="57" spans="1:3" ht="13.2">
      <c r="A57" s="230"/>
      <c r="B57" s="202" t="s">
        <v>672</v>
      </c>
      <c r="C57" s="231"/>
    </row>
    <row r="58" spans="1:3" ht="52.8">
      <c r="A58" s="134" t="s">
        <v>673</v>
      </c>
      <c r="B58" s="202" t="s">
        <v>674</v>
      </c>
      <c r="C58" s="199" t="s">
        <v>10</v>
      </c>
    </row>
    <row r="59" spans="1:3" ht="26.4">
      <c r="A59" s="135" t="s">
        <v>675</v>
      </c>
      <c r="B59" s="200" t="s">
        <v>676</v>
      </c>
      <c r="C59" s="199" t="s">
        <v>13</v>
      </c>
    </row>
    <row r="60" spans="1:3" ht="16.5" customHeight="1">
      <c r="A60" s="143"/>
      <c r="B60" s="27"/>
      <c r="C60" s="51"/>
    </row>
    <row r="61" spans="1:3" ht="13.2" hidden="1">
      <c r="A61" s="124"/>
      <c r="B61" s="10" t="s">
        <v>132</v>
      </c>
      <c r="C61" s="31">
        <f>COUNTIF(C7:C59,"Warunek graniczny")</f>
        <v>14</v>
      </c>
    </row>
    <row r="62" spans="1:3" ht="13.2" hidden="1">
      <c r="A62" s="124"/>
      <c r="B62" s="33" t="s">
        <v>133</v>
      </c>
      <c r="C62" s="32">
        <f>COUNTIF(C7:C59,"NIE")</f>
        <v>0</v>
      </c>
    </row>
    <row r="63" spans="1:3" ht="13.2" hidden="1">
      <c r="A63" s="124"/>
      <c r="B63" s="12" t="s">
        <v>134</v>
      </c>
      <c r="C63" s="24">
        <f>COUNTIF(C7:C59,"Opcja")+COUNTIF(C7:C59,"Jest")+COUNTIF(C7:C59,"Nie ma")</f>
        <v>23</v>
      </c>
    </row>
    <row r="64" spans="1:3" ht="13.2" hidden="1">
      <c r="A64" s="124"/>
      <c r="B64" s="10" t="s">
        <v>135</v>
      </c>
      <c r="C64" s="31">
        <f>COUNTIF(C7:C59,"Opcja")</f>
        <v>23</v>
      </c>
    </row>
    <row r="65" spans="1:3" ht="13.2" hidden="1">
      <c r="A65" s="124"/>
      <c r="B65" s="8" t="s">
        <v>136</v>
      </c>
      <c r="C65" s="30">
        <f>COUNTIF(C7:C59,"Jest")</f>
        <v>0</v>
      </c>
    </row>
    <row r="66" spans="1:3" ht="13.2" hidden="1">
      <c r="A66" s="124"/>
      <c r="B66" s="6" t="s">
        <v>137</v>
      </c>
      <c r="C66" s="28">
        <f>COUNTIF(C7:C59,"Nie ma")</f>
        <v>0</v>
      </c>
    </row>
    <row r="67" spans="1:3" ht="13.2">
      <c r="B67" s="27"/>
      <c r="C67" s="51"/>
    </row>
  </sheetData>
  <sheetProtection algorithmName="SHA-512" hashValue="MiPsrY7OHkPurcvEzwo5B8oPjnnkrhthNNFF7eZZTKuBweqUCf0QBDbxwC02zyfeB1iDt8TwCZsFxWNC3xaxKg==" saltValue="wMRiUkOnrOoTmtgRdSeIAw==" spinCount="100000" sheet="1" objects="1" scenarios="1"/>
  <mergeCells count="8">
    <mergeCell ref="A2:C2"/>
    <mergeCell ref="A1:B1"/>
    <mergeCell ref="A55:A57"/>
    <mergeCell ref="C55:C57"/>
    <mergeCell ref="A21:A29"/>
    <mergeCell ref="C21:C29"/>
    <mergeCell ref="A31:A34"/>
    <mergeCell ref="C31:C34"/>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0 C13 C6" xr:uid="{00000000-0002-0000-0300-000000000000}">
      <formula1>"Warunek graniczny,TAK,NIE"</formula1>
    </dataValidation>
    <dataValidation type="list" allowBlank="1" showInputMessage="1" showErrorMessage="1" errorTitle="Błędna wartość" error="Możesz podać jedynie wartości z listy wyboru, tj. Nie ma, Będzie, Jest." sqref="C19 C30 C35:C36 C38:C42 C46:C48 C50:C53 C59 C55 C7:C9"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4:C18 C21 C31 C37 C43:C44 C49 C54 C58"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D29"/>
  <sheetViews>
    <sheetView showGridLines="0" workbookViewId="0">
      <pane xSplit="3" ySplit="4" topLeftCell="D17" activePane="bottomRight" state="frozen"/>
      <selection pane="topRight" activeCell="F1" sqref="F1"/>
      <selection pane="bottomLeft" activeCell="A4" sqref="A4"/>
      <selection pane="bottomRight" activeCell="D3" sqref="D3"/>
    </sheetView>
  </sheetViews>
  <sheetFormatPr defaultColWidth="9.109375" defaultRowHeight="14.25" customHeight="1"/>
  <cols>
    <col min="1" max="1" width="10.44140625" style="125" customWidth="1"/>
    <col min="2" max="2" width="90.44140625" style="55" customWidth="1"/>
    <col min="3" max="3" width="14.5546875" style="55" customWidth="1"/>
    <col min="4" max="4" width="59.44140625" style="55" customWidth="1"/>
    <col min="5" max="16384" width="9.109375" style="55"/>
  </cols>
  <sheetData>
    <row r="1" spans="1:4" s="1" customFormat="1" ht="12.75" customHeight="1">
      <c r="A1" s="216" t="s">
        <v>677</v>
      </c>
      <c r="B1" s="216"/>
      <c r="C1" s="176"/>
    </row>
    <row r="2" spans="1:4" s="1" customFormat="1" ht="58.95" customHeight="1">
      <c r="A2" s="221" t="s">
        <v>1</v>
      </c>
      <c r="B2" s="221"/>
      <c r="C2" s="221"/>
    </row>
    <row r="3" spans="1:4" s="22" customFormat="1" ht="68.400000000000006" customHeight="1">
      <c r="A3" s="107" t="s">
        <v>2</v>
      </c>
      <c r="B3" s="26" t="s">
        <v>3</v>
      </c>
      <c r="C3" s="25" t="s">
        <v>4</v>
      </c>
      <c r="D3" s="184"/>
    </row>
    <row r="4" spans="1:4" s="60" customFormat="1" ht="13.2">
      <c r="A4" s="108">
        <v>1</v>
      </c>
      <c r="B4" s="68">
        <v>2</v>
      </c>
      <c r="C4" s="68">
        <v>3</v>
      </c>
    </row>
    <row r="5" spans="1:4" s="57" customFormat="1" ht="15" customHeight="1">
      <c r="A5" s="187" t="s">
        <v>678</v>
      </c>
      <c r="B5" s="238" t="s">
        <v>679</v>
      </c>
      <c r="C5" s="238"/>
    </row>
    <row r="6" spans="1:4" s="59" customFormat="1" ht="14.25" customHeight="1">
      <c r="A6" s="187" t="s">
        <v>680</v>
      </c>
      <c r="B6" s="238" t="s">
        <v>681</v>
      </c>
      <c r="C6" s="238"/>
    </row>
    <row r="7" spans="1:4" s="87" customFormat="1" ht="45.75" customHeight="1">
      <c r="A7" s="173" t="s">
        <v>682</v>
      </c>
      <c r="B7" s="168" t="s">
        <v>683</v>
      </c>
      <c r="C7" s="197" t="s">
        <v>10</v>
      </c>
    </row>
    <row r="8" spans="1:4" s="87" customFormat="1" ht="39.6">
      <c r="A8" s="173" t="s">
        <v>684</v>
      </c>
      <c r="B8" s="168" t="s">
        <v>685</v>
      </c>
      <c r="C8" s="197" t="s">
        <v>10</v>
      </c>
    </row>
    <row r="9" spans="1:4" s="87" customFormat="1" ht="26.4">
      <c r="A9" s="173" t="s">
        <v>686</v>
      </c>
      <c r="B9" s="168" t="s">
        <v>687</v>
      </c>
      <c r="C9" s="197" t="s">
        <v>10</v>
      </c>
    </row>
    <row r="10" spans="1:4" s="87" customFormat="1" ht="26.4">
      <c r="A10" s="173" t="s">
        <v>688</v>
      </c>
      <c r="B10" s="168" t="s">
        <v>689</v>
      </c>
      <c r="C10" s="197" t="s">
        <v>10</v>
      </c>
    </row>
    <row r="11" spans="1:4" s="87" customFormat="1" ht="26.4">
      <c r="A11" s="173" t="s">
        <v>690</v>
      </c>
      <c r="B11" s="168" t="s">
        <v>691</v>
      </c>
      <c r="C11" s="197" t="s">
        <v>10</v>
      </c>
    </row>
    <row r="12" spans="1:4" s="87" customFormat="1" ht="26.4">
      <c r="A12" s="173" t="s">
        <v>692</v>
      </c>
      <c r="B12" s="168" t="s">
        <v>693</v>
      </c>
      <c r="C12" s="197" t="s">
        <v>10</v>
      </c>
    </row>
    <row r="13" spans="1:4" s="87" customFormat="1" ht="39.6">
      <c r="A13" s="173" t="s">
        <v>694</v>
      </c>
      <c r="B13" s="165" t="s">
        <v>695</v>
      </c>
      <c r="C13" s="197" t="s">
        <v>10</v>
      </c>
    </row>
    <row r="14" spans="1:4" s="87" customFormat="1" ht="26.4">
      <c r="A14" s="173" t="s">
        <v>696</v>
      </c>
      <c r="B14" s="165" t="s">
        <v>697</v>
      </c>
      <c r="C14" s="197" t="s">
        <v>13</v>
      </c>
    </row>
    <row r="15" spans="1:4" s="87" customFormat="1" ht="39.6">
      <c r="A15" s="173" t="s">
        <v>698</v>
      </c>
      <c r="B15" s="169" t="s">
        <v>699</v>
      </c>
      <c r="C15" s="197" t="s">
        <v>10</v>
      </c>
    </row>
    <row r="16" spans="1:4" s="87" customFormat="1" ht="26.4">
      <c r="A16" s="173" t="s">
        <v>700</v>
      </c>
      <c r="B16" s="166" t="s">
        <v>701</v>
      </c>
      <c r="C16" s="197" t="s">
        <v>13</v>
      </c>
    </row>
    <row r="17" spans="1:3" s="87" customFormat="1" ht="39.6">
      <c r="A17" s="173" t="s">
        <v>702</v>
      </c>
      <c r="B17" s="154" t="s">
        <v>703</v>
      </c>
      <c r="C17" s="197" t="s">
        <v>10</v>
      </c>
    </row>
    <row r="18" spans="1:3" s="87" customFormat="1" ht="26.4">
      <c r="A18" s="173" t="s">
        <v>704</v>
      </c>
      <c r="B18" s="166" t="s">
        <v>705</v>
      </c>
      <c r="C18" s="197" t="s">
        <v>10</v>
      </c>
    </row>
    <row r="19" spans="1:3" s="87" customFormat="1" ht="52.8">
      <c r="A19" s="173" t="s">
        <v>706</v>
      </c>
      <c r="B19" s="166" t="s">
        <v>707</v>
      </c>
      <c r="C19" s="197" t="s">
        <v>10</v>
      </c>
    </row>
    <row r="20" spans="1:3" s="87" customFormat="1" ht="75" customHeight="1">
      <c r="A20" s="173" t="s">
        <v>708</v>
      </c>
      <c r="B20" s="166" t="s">
        <v>709</v>
      </c>
      <c r="C20" s="197" t="s">
        <v>13</v>
      </c>
    </row>
    <row r="21" spans="1:3" s="59" customFormat="1" ht="15" customHeight="1">
      <c r="A21" s="144" t="s">
        <v>710</v>
      </c>
      <c r="B21" s="236" t="s">
        <v>711</v>
      </c>
      <c r="C21" s="237"/>
    </row>
    <row r="22" spans="1:3" s="57" customFormat="1" ht="39.6">
      <c r="A22" s="135" t="s">
        <v>712</v>
      </c>
      <c r="B22" s="52" t="s">
        <v>713</v>
      </c>
      <c r="C22" s="197" t="s">
        <v>10</v>
      </c>
    </row>
    <row r="24" spans="1:3" s="4" customFormat="1" ht="13.8" hidden="1">
      <c r="A24" s="124"/>
      <c r="B24" s="65" t="s">
        <v>132</v>
      </c>
      <c r="C24" s="31">
        <f>COUNTIF(C7:C22,"Warunek graniczny")</f>
        <v>12</v>
      </c>
    </row>
    <row r="25" spans="1:3" s="4" customFormat="1" ht="13.8" hidden="1">
      <c r="A25" s="124"/>
      <c r="B25" s="67" t="s">
        <v>133</v>
      </c>
      <c r="C25" s="32">
        <f>COUNTIF(C7:C22,"NIE")</f>
        <v>0</v>
      </c>
    </row>
    <row r="26" spans="1:3" s="4" customFormat="1" ht="13.8" hidden="1">
      <c r="A26" s="124"/>
      <c r="B26" s="66" t="s">
        <v>134</v>
      </c>
      <c r="C26" s="24">
        <f>COUNTIF(C7:C22,"Opcja")+COUNTIF(C7:C22,"Jest")+COUNTIF(C7:C22,"Nie ma")</f>
        <v>3</v>
      </c>
    </row>
    <row r="27" spans="1:3" s="4" customFormat="1" ht="13.8" hidden="1">
      <c r="A27" s="124"/>
      <c r="B27" s="65" t="s">
        <v>135</v>
      </c>
      <c r="C27" s="31">
        <f>COUNTIF(C7:C22,"Opcja")</f>
        <v>3</v>
      </c>
    </row>
    <row r="28" spans="1:3" s="4" customFormat="1" ht="13.8" hidden="1">
      <c r="A28" s="124"/>
      <c r="B28" s="64" t="s">
        <v>136</v>
      </c>
      <c r="C28" s="30">
        <f>COUNTIF(C7:C22,"Jest")</f>
        <v>0</v>
      </c>
    </row>
    <row r="29" spans="1:3" s="4" customFormat="1" ht="13.8" hidden="1">
      <c r="A29" s="124"/>
      <c r="B29" s="63" t="s">
        <v>137</v>
      </c>
      <c r="C29" s="28">
        <f>COUNTIF(C7:C22,"Nie ma")</f>
        <v>0</v>
      </c>
    </row>
  </sheetData>
  <sheetProtection algorithmName="SHA-512" hashValue="mEc0pbg4JaWU2IQgmQt2qoiopp6LtHbDrl8N4GgLyZIKZhAV6MDIhv07/FZNzJ8JXt8sp4L4Dzin2T7lJyPtqA==" saltValue="y+s2Zo9gAvHaqraqAGBvMw==" spinCount="100000" sheet="1" objects="1" scenarios="1"/>
  <mergeCells count="5">
    <mergeCell ref="B21:C21"/>
    <mergeCell ref="B5:C5"/>
    <mergeCell ref="B6:C6"/>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C13 C15 C17:C19 C22" xr:uid="{CF38E4EE-7771-420C-ADCE-73FE3EA5930E}">
      <formula1>"Warunek graniczny,TAK,NIE"</formula1>
    </dataValidation>
    <dataValidation type="list" allowBlank="1" showInputMessage="1" showErrorMessage="1" errorTitle="Błędna wartość" error="Możesz podać jedynie wartości z listy wyboru, tj. Nie ma, Będzie, Jest." sqref="C14 C16 C20"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H45"/>
  <sheetViews>
    <sheetView showGridLines="0" workbookViewId="0">
      <pane xSplit="3" ySplit="4" topLeftCell="D5" activePane="bottomRight" state="frozen"/>
      <selection pane="topRight" activeCell="F1" sqref="F1"/>
      <selection pane="bottomLeft" activeCell="A4" sqref="A4"/>
      <selection pane="bottomRight" activeCell="D3" sqref="D3"/>
    </sheetView>
  </sheetViews>
  <sheetFormatPr defaultColWidth="9.109375" defaultRowHeight="14.25" customHeight="1"/>
  <cols>
    <col min="1" max="1" width="10.44140625" style="125" customWidth="1"/>
    <col min="2" max="2" width="90.44140625" style="56" customWidth="1"/>
    <col min="3" max="3" width="14.5546875" style="55" customWidth="1"/>
    <col min="4" max="4" width="59.44140625" style="55" customWidth="1"/>
    <col min="5" max="16384" width="9.109375" style="55"/>
  </cols>
  <sheetData>
    <row r="1" spans="1:8" s="1" customFormat="1" ht="12.75" customHeight="1">
      <c r="A1" s="216" t="s">
        <v>714</v>
      </c>
      <c r="B1" s="216"/>
      <c r="C1" s="176"/>
    </row>
    <row r="2" spans="1:8" s="1" customFormat="1" ht="55.95" customHeight="1">
      <c r="A2" s="221" t="s">
        <v>1</v>
      </c>
      <c r="B2" s="221"/>
      <c r="C2" s="221"/>
    </row>
    <row r="3" spans="1:8" s="22" customFormat="1" ht="68.400000000000006" customHeight="1">
      <c r="A3" s="107" t="s">
        <v>2</v>
      </c>
      <c r="B3" s="26" t="s">
        <v>3</v>
      </c>
      <c r="C3" s="25" t="s">
        <v>4</v>
      </c>
      <c r="D3" s="184"/>
    </row>
    <row r="4" spans="1:8" s="60" customFormat="1" ht="13.2">
      <c r="A4" s="108">
        <v>1</v>
      </c>
      <c r="B4" s="62">
        <v>2</v>
      </c>
      <c r="C4" s="61">
        <v>3</v>
      </c>
    </row>
    <row r="5" spans="1:8" s="57" customFormat="1" ht="15" customHeight="1">
      <c r="A5" s="123">
        <v>7</v>
      </c>
      <c r="B5" s="239" t="s">
        <v>715</v>
      </c>
      <c r="C5" s="240"/>
      <c r="D5" s="58"/>
      <c r="E5" s="58"/>
      <c r="F5" s="58"/>
      <c r="G5" s="58"/>
      <c r="H5" s="58"/>
    </row>
    <row r="6" spans="1:8" s="59" customFormat="1" ht="14.25" customHeight="1">
      <c r="A6" s="122" t="s">
        <v>716</v>
      </c>
      <c r="B6" s="239" t="s">
        <v>717</v>
      </c>
      <c r="C6" s="240"/>
      <c r="D6" s="60"/>
      <c r="E6" s="60"/>
      <c r="F6" s="60"/>
      <c r="G6" s="60"/>
      <c r="H6" s="60"/>
    </row>
    <row r="7" spans="1:8" s="57" customFormat="1" ht="39.6">
      <c r="A7" s="134" t="s">
        <v>718</v>
      </c>
      <c r="B7" s="165" t="s">
        <v>719</v>
      </c>
      <c r="C7" s="197" t="s">
        <v>10</v>
      </c>
      <c r="D7" s="185"/>
      <c r="E7" s="58"/>
      <c r="F7" s="58"/>
      <c r="G7" s="58"/>
      <c r="H7" s="58"/>
    </row>
    <row r="8" spans="1:8" s="57" customFormat="1" ht="28.5" customHeight="1">
      <c r="A8" s="134" t="s">
        <v>720</v>
      </c>
      <c r="B8" s="165" t="s">
        <v>721</v>
      </c>
      <c r="C8" s="197" t="s">
        <v>10</v>
      </c>
      <c r="D8" s="58"/>
      <c r="E8" s="58"/>
      <c r="F8" s="58"/>
      <c r="G8" s="58"/>
      <c r="H8" s="58"/>
    </row>
    <row r="9" spans="1:8" s="57" customFormat="1" ht="39.6">
      <c r="A9" s="134" t="s">
        <v>722</v>
      </c>
      <c r="B9" s="52" t="s">
        <v>723</v>
      </c>
      <c r="C9" s="197" t="s">
        <v>10</v>
      </c>
      <c r="D9" s="58"/>
      <c r="E9" s="58"/>
      <c r="F9" s="58"/>
      <c r="G9" s="58"/>
      <c r="H9" s="58"/>
    </row>
    <row r="10" spans="1:8" s="57" customFormat="1" ht="66">
      <c r="A10" s="134" t="s">
        <v>724</v>
      </c>
      <c r="B10" s="52" t="s">
        <v>725</v>
      </c>
      <c r="C10" s="197" t="s">
        <v>13</v>
      </c>
      <c r="D10" s="58"/>
      <c r="E10" s="58"/>
      <c r="F10" s="58"/>
      <c r="G10" s="58"/>
      <c r="H10" s="58"/>
    </row>
    <row r="11" spans="1:8" s="57" customFormat="1" ht="26.4">
      <c r="A11" s="134" t="s">
        <v>726</v>
      </c>
      <c r="B11" s="52" t="s">
        <v>727</v>
      </c>
      <c r="C11" s="197" t="s">
        <v>10</v>
      </c>
      <c r="D11" s="58"/>
      <c r="E11" s="58"/>
      <c r="F11" s="58"/>
      <c r="G11" s="58"/>
      <c r="H11" s="58"/>
    </row>
    <row r="12" spans="1:8" s="57" customFormat="1" ht="27" customHeight="1">
      <c r="A12" s="134" t="s">
        <v>728</v>
      </c>
      <c r="B12" s="52" t="s">
        <v>729</v>
      </c>
      <c r="C12" s="197" t="s">
        <v>10</v>
      </c>
      <c r="D12" s="58"/>
      <c r="E12" s="58"/>
      <c r="F12" s="58"/>
      <c r="G12" s="58"/>
      <c r="H12" s="58"/>
    </row>
    <row r="13" spans="1:8" s="58" customFormat="1" ht="38.25" customHeight="1">
      <c r="A13" s="134" t="s">
        <v>730</v>
      </c>
      <c r="B13" s="52" t="s">
        <v>731</v>
      </c>
      <c r="C13" s="197" t="s">
        <v>10</v>
      </c>
    </row>
    <row r="14" spans="1:8" s="58" customFormat="1" ht="26.4">
      <c r="A14" s="134" t="s">
        <v>732</v>
      </c>
      <c r="B14" s="151" t="s">
        <v>733</v>
      </c>
      <c r="C14" s="197" t="s">
        <v>10</v>
      </c>
    </row>
    <row r="15" spans="1:8" s="58" customFormat="1" ht="52.8">
      <c r="A15" s="134" t="s">
        <v>734</v>
      </c>
      <c r="B15" s="52" t="s">
        <v>735</v>
      </c>
      <c r="C15" s="197" t="s">
        <v>10</v>
      </c>
    </row>
    <row r="16" spans="1:8" s="58" customFormat="1" ht="46.5" customHeight="1">
      <c r="A16" s="134" t="s">
        <v>736</v>
      </c>
      <c r="B16" s="52" t="s">
        <v>737</v>
      </c>
      <c r="C16" s="197" t="s">
        <v>10</v>
      </c>
    </row>
    <row r="17" spans="1:8" s="58" customFormat="1" ht="52.8">
      <c r="A17" s="134" t="s">
        <v>738</v>
      </c>
      <c r="B17" s="52" t="s">
        <v>739</v>
      </c>
      <c r="C17" s="197" t="s">
        <v>10</v>
      </c>
    </row>
    <row r="18" spans="1:8" s="58" customFormat="1" ht="13.2">
      <c r="A18" s="134" t="s">
        <v>740</v>
      </c>
      <c r="B18" s="52" t="s">
        <v>741</v>
      </c>
      <c r="C18" s="197" t="s">
        <v>13</v>
      </c>
    </row>
    <row r="19" spans="1:8" s="58" customFormat="1" ht="39.6">
      <c r="A19" s="134" t="s">
        <v>742</v>
      </c>
      <c r="B19" s="52" t="s">
        <v>743</v>
      </c>
      <c r="C19" s="197" t="s">
        <v>10</v>
      </c>
    </row>
    <row r="20" spans="1:8" s="58" customFormat="1" ht="26.4">
      <c r="A20" s="134" t="s">
        <v>744</v>
      </c>
      <c r="B20" s="52" t="s">
        <v>745</v>
      </c>
      <c r="C20" s="197" t="s">
        <v>10</v>
      </c>
    </row>
    <row r="21" spans="1:8" s="59" customFormat="1" ht="15" customHeight="1">
      <c r="A21" s="122" t="s">
        <v>746</v>
      </c>
      <c r="B21" s="241" t="s">
        <v>747</v>
      </c>
      <c r="C21" s="240"/>
      <c r="D21" s="60"/>
      <c r="E21" s="60"/>
      <c r="F21" s="60"/>
      <c r="G21" s="60"/>
      <c r="H21" s="60"/>
    </row>
    <row r="22" spans="1:8" s="58" customFormat="1" ht="39.6">
      <c r="A22" s="134" t="s">
        <v>748</v>
      </c>
      <c r="B22" s="165" t="s">
        <v>749</v>
      </c>
      <c r="C22" s="17" t="s">
        <v>259</v>
      </c>
    </row>
    <row r="23" spans="1:8" s="59" customFormat="1" ht="52.8">
      <c r="A23" s="134" t="s">
        <v>750</v>
      </c>
      <c r="B23" s="178" t="s">
        <v>751</v>
      </c>
      <c r="C23" s="17" t="s">
        <v>259</v>
      </c>
      <c r="D23" s="60"/>
      <c r="E23" s="60"/>
      <c r="F23" s="60"/>
      <c r="G23" s="60"/>
      <c r="H23" s="60"/>
    </row>
    <row r="24" spans="1:8" s="57" customFormat="1" ht="62.25" customHeight="1">
      <c r="A24" s="134" t="s">
        <v>752</v>
      </c>
      <c r="B24" s="178" t="s">
        <v>753</v>
      </c>
      <c r="C24" s="17" t="s">
        <v>259</v>
      </c>
      <c r="D24" s="58"/>
      <c r="E24" s="58"/>
      <c r="F24" s="58"/>
      <c r="G24" s="58"/>
      <c r="H24" s="58"/>
    </row>
    <row r="25" spans="1:8" s="57" customFormat="1" ht="52.8">
      <c r="A25" s="134" t="s">
        <v>754</v>
      </c>
      <c r="B25" s="178" t="s">
        <v>755</v>
      </c>
      <c r="C25" s="17" t="s">
        <v>259</v>
      </c>
      <c r="D25" s="58"/>
      <c r="E25" s="58"/>
      <c r="F25" s="58"/>
      <c r="G25" s="58"/>
      <c r="H25" s="58"/>
    </row>
    <row r="26" spans="1:8" s="57" customFormat="1" ht="52.8">
      <c r="A26" s="134" t="s">
        <v>756</v>
      </c>
      <c r="B26" s="178" t="s">
        <v>757</v>
      </c>
      <c r="C26" s="17" t="s">
        <v>259</v>
      </c>
      <c r="D26" s="58"/>
      <c r="E26" s="58"/>
      <c r="F26" s="58"/>
      <c r="G26" s="58"/>
      <c r="H26" s="58"/>
    </row>
    <row r="27" spans="1:8" s="57" customFormat="1" ht="26.4">
      <c r="A27" s="134" t="s">
        <v>758</v>
      </c>
      <c r="B27" s="166" t="s">
        <v>759</v>
      </c>
      <c r="C27" s="17" t="s">
        <v>259</v>
      </c>
      <c r="D27" s="58"/>
      <c r="E27" s="58"/>
      <c r="F27" s="58"/>
      <c r="G27" s="58"/>
      <c r="H27" s="58"/>
    </row>
    <row r="28" spans="1:8" s="4" customFormat="1" ht="39.75" customHeight="1">
      <c r="A28" s="134" t="s">
        <v>760</v>
      </c>
      <c r="B28" s="52" t="s">
        <v>761</v>
      </c>
      <c r="C28" s="17" t="s">
        <v>259</v>
      </c>
    </row>
    <row r="29" spans="1:8" s="4" customFormat="1" ht="39.6">
      <c r="A29" s="134" t="s">
        <v>762</v>
      </c>
      <c r="B29" s="164" t="s">
        <v>763</v>
      </c>
      <c r="C29" s="17" t="s">
        <v>259</v>
      </c>
    </row>
    <row r="30" spans="1:8" s="4" customFormat="1" ht="50.25" customHeight="1">
      <c r="A30" s="134" t="s">
        <v>764</v>
      </c>
      <c r="B30" s="178" t="s">
        <v>765</v>
      </c>
      <c r="C30" s="17" t="s">
        <v>259</v>
      </c>
    </row>
    <row r="31" spans="1:8" s="4" customFormat="1" ht="26.4">
      <c r="A31" s="134" t="s">
        <v>766</v>
      </c>
      <c r="B31" s="178" t="s">
        <v>767</v>
      </c>
      <c r="C31" s="17" t="s">
        <v>259</v>
      </c>
    </row>
    <row r="32" spans="1:8" s="4" customFormat="1" ht="57" customHeight="1">
      <c r="A32" s="134" t="s">
        <v>768</v>
      </c>
      <c r="B32" s="178" t="s">
        <v>769</v>
      </c>
      <c r="C32" s="17" t="s">
        <v>259</v>
      </c>
    </row>
    <row r="33" spans="1:3" s="4" customFormat="1" ht="26.4">
      <c r="A33" s="134" t="s">
        <v>770</v>
      </c>
      <c r="B33" s="52" t="s">
        <v>771</v>
      </c>
      <c r="C33" s="17" t="s">
        <v>259</v>
      </c>
    </row>
    <row r="34" spans="1:3" s="4" customFormat="1" ht="39.6">
      <c r="A34" s="134" t="s">
        <v>772</v>
      </c>
      <c r="B34" s="154" t="s">
        <v>773</v>
      </c>
      <c r="C34" s="155" t="s">
        <v>259</v>
      </c>
    </row>
    <row r="35" spans="1:3" s="4" customFormat="1" ht="92.4">
      <c r="A35" s="134" t="s">
        <v>774</v>
      </c>
      <c r="B35" s="194" t="s">
        <v>775</v>
      </c>
      <c r="C35" s="159" t="s">
        <v>259</v>
      </c>
    </row>
    <row r="36" spans="1:3" s="4" customFormat="1" ht="39.6">
      <c r="A36" s="134" t="s">
        <v>776</v>
      </c>
      <c r="B36" s="182" t="s">
        <v>777</v>
      </c>
      <c r="C36" s="183" t="s">
        <v>259</v>
      </c>
    </row>
    <row r="37" spans="1:3" s="4" customFormat="1" ht="26.4">
      <c r="A37" s="134" t="s">
        <v>778</v>
      </c>
      <c r="B37" s="154" t="s">
        <v>779</v>
      </c>
      <c r="C37" s="159" t="s">
        <v>259</v>
      </c>
    </row>
    <row r="38" spans="1:3" s="4" customFormat="1" ht="26.4">
      <c r="A38" s="153" t="s">
        <v>780</v>
      </c>
      <c r="B38" s="179" t="s">
        <v>781</v>
      </c>
      <c r="C38" s="155" t="s">
        <v>259</v>
      </c>
    </row>
    <row r="39" spans="1:3" s="4" customFormat="1" ht="13.8">
      <c r="A39" s="156"/>
      <c r="B39" s="157"/>
      <c r="C39" s="158"/>
    </row>
    <row r="40" spans="1:3" s="4" customFormat="1" ht="13.8" hidden="1">
      <c r="A40" s="126"/>
      <c r="B40" s="65" t="s">
        <v>132</v>
      </c>
      <c r="C40" s="31">
        <f>COUNTIF(C7:C20,"Warunek graniczny")</f>
        <v>12</v>
      </c>
    </row>
    <row r="41" spans="1:3" s="4" customFormat="1" ht="13.8" hidden="1">
      <c r="A41" s="126"/>
      <c r="B41" s="67" t="s">
        <v>133</v>
      </c>
      <c r="C41" s="32">
        <f>COUNTIF(C7:C20,"NIE")</f>
        <v>0</v>
      </c>
    </row>
    <row r="42" spans="1:3" s="4" customFormat="1" ht="13.8" hidden="1">
      <c r="A42" s="124"/>
      <c r="B42" s="94" t="s">
        <v>134</v>
      </c>
      <c r="C42" s="98">
        <f>COUNTIF(C7:C20,"Opcja")+COUNTIF(C7:C20,"Jest")+COUNTIF(C7:C20,"Nie ma")</f>
        <v>2</v>
      </c>
    </row>
    <row r="43" spans="1:3" s="4" customFormat="1" ht="13.8" hidden="1">
      <c r="A43" s="124"/>
      <c r="B43" s="93" t="s">
        <v>135</v>
      </c>
      <c r="C43" s="97">
        <f>COUNTIF(C7:C20,"Opcja")</f>
        <v>2</v>
      </c>
    </row>
    <row r="44" spans="1:3" s="4" customFormat="1" ht="13.8" hidden="1">
      <c r="A44" s="124"/>
      <c r="B44" s="95" t="s">
        <v>136</v>
      </c>
      <c r="C44" s="99">
        <f>COUNTIF(C7:C20,"Jest")</f>
        <v>0</v>
      </c>
    </row>
    <row r="45" spans="1:3" s="4" customFormat="1" ht="13.8" hidden="1">
      <c r="A45" s="124"/>
      <c r="B45" s="96" t="s">
        <v>137</v>
      </c>
      <c r="C45" s="100">
        <f>COUNTIF(C7:C20,"Nie ma")</f>
        <v>0</v>
      </c>
    </row>
  </sheetData>
  <sheetProtection algorithmName="SHA-512" hashValue="Kbrtk8muziWZyudy8oeavQSOYKd8QAiFxv9GELPJX1Cl2bdeSOIWfUEKvN7lFLiyspUjhEYmhNvDjALFXag6iQ==" saltValue="x/ewQhGH/fNcuW8JzRKSjg==" spinCount="100000" sheet="1" objects="1" scenarios="1"/>
  <mergeCells count="5">
    <mergeCell ref="B5:C5"/>
    <mergeCell ref="B6:C6"/>
    <mergeCell ref="B21:C21"/>
    <mergeCell ref="A1:B1"/>
    <mergeCell ref="A2:C2"/>
  </mergeCells>
  <phoneticPr fontId="15" type="noConversion"/>
  <dataValidations count="2">
    <dataValidation type="list" allowBlank="1" showInputMessage="1" showErrorMessage="1" errorTitle="Nieprawidłowa wartość" error="Dla warunku granicznego możesz jedynie podać wartość z listy wyboru: NIE albo TAK" sqref="C7:C9 C11:C17 C19:C20" xr:uid="{4227C2E0-4C1D-4723-BA9C-8FC8279B3D36}">
      <formula1>"Warunek graniczny,TAK,NIE"</formula1>
    </dataValidation>
    <dataValidation type="list" allowBlank="1" showInputMessage="1" showErrorMessage="1" errorTitle="Błędna wartość" error="Możesz podać jedynie wartości z listy wyboru, tj. Nie ma, Będzie, Jest." sqref="C10 C18"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8"/>
  <sheetViews>
    <sheetView showGridLines="0" tabSelected="1" zoomScaleNormal="100" workbookViewId="0">
      <pane xSplit="5" ySplit="1" topLeftCell="F2" activePane="bottomRight" state="frozen"/>
      <selection pane="topRight" activeCell="F1" sqref="F1"/>
      <selection pane="bottomLeft" activeCell="A2" sqref="A2"/>
      <selection pane="bottomRight" activeCell="A4" sqref="A4:E4"/>
    </sheetView>
  </sheetViews>
  <sheetFormatPr defaultColWidth="10" defaultRowHeight="13.2"/>
  <cols>
    <col min="1" max="1" width="11.88671875" style="1" customWidth="1"/>
    <col min="2" max="2" width="10.33203125" style="51" customWidth="1"/>
    <col min="3" max="3" width="12.5546875" style="51" customWidth="1"/>
    <col min="4" max="4" width="69.109375" style="1" customWidth="1"/>
    <col min="5" max="5" width="16.33203125" style="1" customWidth="1"/>
    <col min="6" max="16384" width="10" style="1"/>
  </cols>
  <sheetData>
    <row r="1" spans="1:7" ht="12.75" customHeight="1">
      <c r="A1" s="216" t="s">
        <v>782</v>
      </c>
      <c r="B1" s="216"/>
      <c r="C1" s="216"/>
      <c r="D1" s="216"/>
      <c r="E1" s="216"/>
    </row>
    <row r="2" spans="1:7" ht="48" customHeight="1">
      <c r="A2" s="251" t="s">
        <v>1</v>
      </c>
      <c r="B2" s="251"/>
      <c r="C2" s="251"/>
      <c r="D2" s="251"/>
      <c r="E2" s="251"/>
    </row>
    <row r="3" spans="1:7" s="86" customFormat="1" ht="12.75" customHeight="1">
      <c r="A3" s="84"/>
      <c r="B3" s="84"/>
      <c r="C3" s="84"/>
      <c r="D3" s="84"/>
      <c r="E3" s="84"/>
    </row>
    <row r="4" spans="1:7" s="80" customFormat="1" ht="25.5" customHeight="1">
      <c r="A4" s="252" t="s">
        <v>817</v>
      </c>
      <c r="B4" s="252"/>
      <c r="C4" s="252"/>
      <c r="D4" s="252"/>
      <c r="E4" s="252"/>
    </row>
    <row r="5" spans="1:7" ht="9.75" customHeight="1"/>
    <row r="6" spans="1:7">
      <c r="A6" s="257" t="s">
        <v>818</v>
      </c>
      <c r="B6" s="257"/>
      <c r="C6" s="257"/>
      <c r="D6" s="257"/>
      <c r="E6" s="257"/>
      <c r="F6" s="80"/>
      <c r="G6" s="80"/>
    </row>
    <row r="7" spans="1:7" ht="3.75" customHeight="1">
      <c r="A7" s="83"/>
      <c r="B7" s="82"/>
      <c r="C7" s="81"/>
      <c r="D7" s="80"/>
      <c r="E7" s="80"/>
      <c r="F7" s="80"/>
      <c r="G7" s="80"/>
    </row>
    <row r="8" spans="1:7">
      <c r="A8" s="258" t="s">
        <v>783</v>
      </c>
      <c r="B8" s="258"/>
      <c r="C8" s="258"/>
      <c r="D8" s="258"/>
      <c r="E8" s="258"/>
      <c r="F8" s="80"/>
      <c r="G8" s="80"/>
    </row>
    <row r="9" spans="1:7" ht="16.5" customHeight="1">
      <c r="A9" s="259" t="s">
        <v>784</v>
      </c>
      <c r="B9" s="259"/>
      <c r="C9" s="259"/>
      <c r="D9" s="259"/>
      <c r="E9" s="259"/>
      <c r="F9" s="80"/>
      <c r="G9" s="80"/>
    </row>
    <row r="10" spans="1:7" ht="12.75" customHeight="1">
      <c r="A10" s="259" t="s">
        <v>785</v>
      </c>
      <c r="B10" s="259"/>
      <c r="C10" s="259"/>
      <c r="D10" s="259"/>
      <c r="E10" s="259"/>
      <c r="F10" s="80"/>
      <c r="G10" s="80"/>
    </row>
    <row r="11" spans="1:7">
      <c r="A11" s="259" t="s">
        <v>786</v>
      </c>
      <c r="B11" s="259"/>
      <c r="C11" s="259"/>
      <c r="D11" s="259"/>
      <c r="E11" s="259"/>
      <c r="F11" s="80"/>
      <c r="G11" s="80"/>
    </row>
    <row r="12" spans="1:7" ht="28.95" customHeight="1">
      <c r="A12" s="255" t="s">
        <v>787</v>
      </c>
      <c r="B12" s="255"/>
      <c r="C12" s="255"/>
      <c r="D12" s="255"/>
      <c r="E12" s="255"/>
      <c r="F12" s="80"/>
      <c r="G12" s="80"/>
    </row>
    <row r="13" spans="1:7" ht="28.95" customHeight="1">
      <c r="A13" s="253" t="s">
        <v>788</v>
      </c>
      <c r="B13" s="253"/>
      <c r="C13" s="253"/>
      <c r="D13" s="253"/>
      <c r="E13" s="253"/>
      <c r="F13" s="80"/>
      <c r="G13" s="80"/>
    </row>
    <row r="14" spans="1:7" ht="40.5" customHeight="1">
      <c r="A14" s="254" t="s">
        <v>789</v>
      </c>
      <c r="B14" s="254"/>
      <c r="C14" s="254"/>
      <c r="D14" s="254"/>
      <c r="E14" s="254"/>
      <c r="F14" s="80"/>
      <c r="G14" s="80"/>
    </row>
    <row r="15" spans="1:7" ht="7.5" customHeight="1">
      <c r="A15" s="186"/>
      <c r="B15" s="186"/>
      <c r="C15" s="186"/>
      <c r="D15" s="186"/>
      <c r="E15" s="186"/>
      <c r="F15" s="80"/>
      <c r="G15" s="80"/>
    </row>
    <row r="16" spans="1:7" ht="22.5" customHeight="1">
      <c r="A16" s="256" t="s">
        <v>790</v>
      </c>
      <c r="B16" s="253"/>
      <c r="C16" s="253"/>
      <c r="D16" s="253"/>
      <c r="E16" s="253"/>
      <c r="F16" s="80"/>
      <c r="G16" s="80"/>
    </row>
    <row r="17" spans="1:7" ht="32.4" customHeight="1">
      <c r="A17" s="253" t="s">
        <v>791</v>
      </c>
      <c r="B17" s="253"/>
      <c r="C17" s="253"/>
      <c r="D17" s="253"/>
      <c r="E17" s="253"/>
      <c r="F17" s="80"/>
      <c r="G17" s="80"/>
    </row>
    <row r="18" spans="1:7" ht="39.6" customHeight="1">
      <c r="A18" s="254" t="s">
        <v>792</v>
      </c>
      <c r="B18" s="254"/>
      <c r="C18" s="254"/>
      <c r="D18" s="254"/>
      <c r="E18" s="254"/>
      <c r="F18" s="80"/>
      <c r="G18" s="80"/>
    </row>
    <row r="19" spans="1:7" s="85" customFormat="1" ht="20.25" customHeight="1">
      <c r="A19" s="261" t="s">
        <v>793</v>
      </c>
      <c r="B19" s="261"/>
      <c r="C19" s="261"/>
      <c r="D19" s="261"/>
      <c r="E19" s="261"/>
    </row>
    <row r="20" spans="1:7" s="22" customFormat="1" ht="13.2" customHeight="1">
      <c r="A20" s="261" t="s">
        <v>794</v>
      </c>
      <c r="B20" s="261"/>
      <c r="C20" s="261"/>
      <c r="D20" s="261"/>
      <c r="E20" s="261"/>
    </row>
    <row r="21" spans="1:7" ht="4.5" customHeight="1">
      <c r="A21" s="190"/>
      <c r="B21" s="190"/>
      <c r="C21" s="190"/>
      <c r="D21" s="190"/>
      <c r="E21" s="190"/>
    </row>
    <row r="22" spans="1:7" s="189" customFormat="1">
      <c r="A22" s="198" t="s">
        <v>795</v>
      </c>
      <c r="B22" s="262" t="s">
        <v>796</v>
      </c>
      <c r="C22" s="262"/>
      <c r="D22" s="262"/>
      <c r="E22" s="262"/>
    </row>
    <row r="23" spans="1:7" ht="26.4" customHeight="1">
      <c r="A23" s="192" t="s">
        <v>10</v>
      </c>
      <c r="B23" s="260" t="s">
        <v>797</v>
      </c>
      <c r="C23" s="260"/>
      <c r="D23" s="260"/>
      <c r="E23" s="260"/>
    </row>
    <row r="24" spans="1:7" ht="25.5" customHeight="1">
      <c r="A24" s="192" t="s">
        <v>798</v>
      </c>
      <c r="B24" s="260" t="s">
        <v>799</v>
      </c>
      <c r="C24" s="260"/>
      <c r="D24" s="260"/>
      <c r="E24" s="260"/>
    </row>
    <row r="25" spans="1:7" ht="13.2" customHeight="1">
      <c r="A25" s="192" t="s">
        <v>800</v>
      </c>
      <c r="B25" s="260" t="s">
        <v>801</v>
      </c>
      <c r="C25" s="260"/>
      <c r="D25" s="260"/>
      <c r="E25" s="260"/>
    </row>
    <row r="26" spans="1:7">
      <c r="A26" s="190"/>
      <c r="B26" s="191"/>
      <c r="C26" s="191"/>
      <c r="D26" s="190"/>
      <c r="E26" s="190"/>
    </row>
    <row r="27" spans="1:7" ht="13.2" customHeight="1">
      <c r="A27" s="261" t="s">
        <v>802</v>
      </c>
      <c r="B27" s="261"/>
      <c r="C27" s="261"/>
      <c r="D27" s="261"/>
      <c r="E27" s="261"/>
    </row>
    <row r="28" spans="1:7" ht="5.25" customHeight="1">
      <c r="A28" s="190"/>
      <c r="B28" s="190"/>
      <c r="C28" s="191"/>
      <c r="D28" s="190"/>
      <c r="E28" s="190"/>
    </row>
    <row r="29" spans="1:7">
      <c r="A29" s="198" t="s">
        <v>795</v>
      </c>
      <c r="B29" s="262" t="s">
        <v>796</v>
      </c>
      <c r="C29" s="262"/>
      <c r="D29" s="262"/>
      <c r="E29" s="262"/>
    </row>
    <row r="30" spans="1:7" ht="13.2" customHeight="1">
      <c r="A30" s="192" t="s">
        <v>13</v>
      </c>
      <c r="B30" s="260" t="s">
        <v>797</v>
      </c>
      <c r="C30" s="260"/>
      <c r="D30" s="260"/>
      <c r="E30" s="260"/>
    </row>
    <row r="31" spans="1:7" s="80" customFormat="1" ht="24" customHeight="1">
      <c r="A31" s="192" t="s">
        <v>803</v>
      </c>
      <c r="B31" s="260" t="s">
        <v>804</v>
      </c>
      <c r="C31" s="260"/>
      <c r="D31" s="260"/>
      <c r="E31" s="260"/>
    </row>
    <row r="32" spans="1:7" s="80" customFormat="1" ht="13.2" customHeight="1">
      <c r="A32" s="192" t="s">
        <v>805</v>
      </c>
      <c r="B32" s="260" t="s">
        <v>806</v>
      </c>
      <c r="C32" s="260"/>
      <c r="D32" s="260"/>
      <c r="E32" s="260"/>
    </row>
    <row r="34" spans="1:5" ht="13.8">
      <c r="C34" s="29"/>
      <c r="D34" s="79"/>
    </row>
    <row r="35" spans="1:5" hidden="1">
      <c r="A35" s="248"/>
      <c r="B35" s="249"/>
      <c r="C35" s="250"/>
      <c r="D35" s="111" t="s">
        <v>807</v>
      </c>
      <c r="E35" s="112" t="s">
        <v>808</v>
      </c>
    </row>
    <row r="36" spans="1:5" hidden="1">
      <c r="A36" s="245" t="s">
        <v>809</v>
      </c>
      <c r="B36" s="246"/>
      <c r="C36" s="247"/>
      <c r="D36" s="91">
        <f>10*'1.1.Wymagania ogólne'!C71</f>
        <v>260</v>
      </c>
      <c r="E36" s="78">
        <f>10*'1.1.Wymagania ogólne'!C73</f>
        <v>0</v>
      </c>
    </row>
    <row r="37" spans="1:5" hidden="1">
      <c r="A37" s="245" t="s">
        <v>810</v>
      </c>
      <c r="B37" s="246"/>
      <c r="C37" s="247"/>
      <c r="D37" s="92">
        <f>10*'1.2.Wymagania szczegółowe'!C180</f>
        <v>770</v>
      </c>
      <c r="E37" s="92">
        <f>10*'1.2.Wymagania szczegółowe'!C182</f>
        <v>0</v>
      </c>
    </row>
    <row r="38" spans="1:5" hidden="1">
      <c r="A38" s="245" t="s">
        <v>811</v>
      </c>
      <c r="B38" s="246"/>
      <c r="C38" s="247"/>
      <c r="D38" s="145">
        <f>10*'1.3.Sprzęt'!C31</f>
        <v>0</v>
      </c>
      <c r="E38" s="92">
        <f>10*'1.3.Sprzęt'!C33</f>
        <v>0</v>
      </c>
    </row>
    <row r="39" spans="1:5" hidden="1">
      <c r="A39" s="245" t="s">
        <v>812</v>
      </c>
      <c r="B39" s="246"/>
      <c r="C39" s="247"/>
      <c r="D39" s="92">
        <f>10*'1.4.Integracja'!C32</f>
        <v>110</v>
      </c>
      <c r="E39" s="92">
        <f>10*'1.4.Integracja'!C34</f>
        <v>0</v>
      </c>
    </row>
    <row r="40" spans="1:5" hidden="1">
      <c r="A40" s="245" t="s">
        <v>813</v>
      </c>
      <c r="B40" s="246"/>
      <c r="C40" s="247"/>
      <c r="D40" s="92">
        <f>10*'1.5.Dostawca i implementacja'!C63</f>
        <v>230</v>
      </c>
      <c r="E40" s="92">
        <f>10*'1.5.Dostawca i implementacja'!C65</f>
        <v>0</v>
      </c>
    </row>
    <row r="41" spans="1:5" hidden="1">
      <c r="A41" s="245" t="s">
        <v>814</v>
      </c>
      <c r="B41" s="246"/>
      <c r="C41" s="247"/>
      <c r="D41" s="92">
        <f>10*'1.6.Prawo'!C26</f>
        <v>30</v>
      </c>
      <c r="E41" s="92">
        <f>10*'1.6.Prawo'!C28</f>
        <v>0</v>
      </c>
    </row>
    <row r="42" spans="1:5" hidden="1">
      <c r="A42" s="245" t="s">
        <v>815</v>
      </c>
      <c r="B42" s="246"/>
      <c r="C42" s="247"/>
      <c r="D42" s="92">
        <f>10*'1.7.Gwarancja jakości'!C42</f>
        <v>20</v>
      </c>
      <c r="E42" s="92">
        <f>10*'1.7.Gwarancja jakości'!C44</f>
        <v>0</v>
      </c>
    </row>
    <row r="43" spans="1:5" hidden="1">
      <c r="A43" s="242" t="s">
        <v>816</v>
      </c>
      <c r="B43" s="243"/>
      <c r="C43" s="244"/>
      <c r="D43" s="77">
        <f>SUM(D36:D42)</f>
        <v>1420</v>
      </c>
      <c r="E43" s="77">
        <f>SUM(E36:E42)</f>
        <v>0</v>
      </c>
    </row>
    <row r="55" spans="1:1" s="51" customFormat="1">
      <c r="A55" s="1"/>
    </row>
    <row r="56" spans="1:1" s="51" customFormat="1">
      <c r="A56" s="1"/>
    </row>
    <row r="57" spans="1:1" s="51" customFormat="1">
      <c r="A57" s="1"/>
    </row>
    <row r="58" spans="1:1" s="51" customFormat="1">
      <c r="A58" s="1"/>
    </row>
  </sheetData>
  <sheetProtection algorithmName="SHA-512" hashValue="FDOgW6A4U1h60H9yw3XhOoUrFBQCGwhA0+EXqd1pU79I8XMNBXbL5AuwwieDSHTopewAuDCKKzggxSvPBNRdWg==" saltValue="nfwRFH8uht8i+kVRQfRePw==" spinCount="100000" sheet="1" objects="1" scenarios="1"/>
  <protectedRanges>
    <protectedRange algorithmName="SHA-512" hashValue="vZ9+cBbnxX8WdZ4kP20H/Pm+0DCnetG7BmoQxTw+/BleCH9w/yJBwH9/T5cSPWgpu2DMrMGCrGwhoOxkptREFQ==" saltValue="wbaD1ZyDnqWitt3MjHUTIA==" spinCount="100000" sqref="E2" name="Kolumna 4_1"/>
    <protectedRange algorithmName="SHA-512" hashValue="Tc/hbojzcOjVQ86Rc5+s99Zw18D4l36POg/Rz1Xpwv4kSh5L47XIp2H/e0nib/YbBVyOdZNFajjU4Mm/DKnO7g==" saltValue="b+veHmoO84B9iN/yreysbA==" spinCount="100000" sqref="D2" name="Kolumna 3a_1"/>
  </protectedRanges>
  <mergeCells count="34">
    <mergeCell ref="B30:E30"/>
    <mergeCell ref="B31:E31"/>
    <mergeCell ref="B32:E32"/>
    <mergeCell ref="A27:E27"/>
    <mergeCell ref="A19:E19"/>
    <mergeCell ref="A20:E20"/>
    <mergeCell ref="B22:E22"/>
    <mergeCell ref="B23:E23"/>
    <mergeCell ref="B24:E24"/>
    <mergeCell ref="B25:E25"/>
    <mergeCell ref="B29:E29"/>
    <mergeCell ref="A18:E18"/>
    <mergeCell ref="A6:E6"/>
    <mergeCell ref="A8:E8"/>
    <mergeCell ref="A9:E9"/>
    <mergeCell ref="A10:E10"/>
    <mergeCell ref="A11:E11"/>
    <mergeCell ref="A13:E13"/>
    <mergeCell ref="A1:E1"/>
    <mergeCell ref="A43:C43"/>
    <mergeCell ref="A40:C40"/>
    <mergeCell ref="A41:C41"/>
    <mergeCell ref="A42:C42"/>
    <mergeCell ref="A35:C35"/>
    <mergeCell ref="A36:C36"/>
    <mergeCell ref="A37:C37"/>
    <mergeCell ref="A38:C38"/>
    <mergeCell ref="A39:C39"/>
    <mergeCell ref="A2:E2"/>
    <mergeCell ref="A4:E4"/>
    <mergeCell ref="A17:E17"/>
    <mergeCell ref="A14:E14"/>
    <mergeCell ref="A12:E12"/>
    <mergeCell ref="A16:E16"/>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4" ma:contentTypeDescription="Utwórz nowy dokument." ma:contentTypeScope="" ma:versionID="7e8d7d3dc4757e8df6db48154707aacb">
  <xsd:schema xmlns:xsd="http://www.w3.org/2001/XMLSchema" xmlns:xs="http://www.w3.org/2001/XMLSchema" xmlns:p="http://schemas.microsoft.com/office/2006/metadata/properties" xmlns:ns2="55a51da8-de30-4bca-95a0-2fde8eb56288" xmlns:ns3="ebe3389c-0c40-4f7c-a693-6ea323669126" targetNamespace="http://schemas.microsoft.com/office/2006/metadata/properties" ma:root="true" ma:fieldsID="1fad9a488b0e253ae88e94867d539898" ns2:_="" ns3:_="">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2D763-F1AF-438F-A777-B92C8E27E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23AD3C-325A-4913-967E-A2728515076F}">
  <ds:schemaRefs>
    <ds:schemaRef ds:uri="http://schemas.microsoft.com/office/2006/metadata/properties"/>
    <ds:schemaRef ds:uri="http://schemas.microsoft.com/office/infopath/2007/PartnerControls"/>
    <ds:schemaRef ds:uri="ebe3389c-0c40-4f7c-a693-6ea323669126"/>
    <ds:schemaRef ds:uri="55a51da8-de30-4bca-95a0-2fde8eb56288"/>
  </ds:schemaRefs>
</ds:datastoreItem>
</file>

<file path=customXml/itemProps3.xml><?xml version="1.0" encoding="utf-8"?>
<ds:datastoreItem xmlns:ds="http://schemas.openxmlformats.org/officeDocument/2006/customXml" ds:itemID="{7B159230-C9C3-4267-9A60-9343E8C3A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2024-05-15T09:48:38Z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