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Mleko przetarg 2024\"/>
    </mc:Choice>
  </mc:AlternateContent>
  <bookViews>
    <workbookView xWindow="0" yWindow="0" windowWidth="28896" windowHeight="14316"/>
  </bookViews>
  <sheets>
    <sheet name="Arkusz1" sheetId="1" r:id="rId1"/>
    <sheet name="Arkusz2" sheetId="2" r:id="rId2"/>
    <sheet name="Arkusz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10" i="1"/>
  <c r="G27" i="1" l="1"/>
  <c r="H27" i="1"/>
  <c r="I27" i="1" s="1"/>
  <c r="M27" i="1"/>
  <c r="N27" i="1" s="1"/>
  <c r="O27" i="1" s="1"/>
  <c r="H23" i="1"/>
  <c r="G23" i="1"/>
  <c r="I23" i="1"/>
  <c r="K23" i="1"/>
  <c r="L23" i="1" s="1"/>
  <c r="G15" i="1"/>
  <c r="G14" i="1"/>
  <c r="H15" i="1"/>
  <c r="I15" i="1" s="1"/>
  <c r="M15" i="1"/>
  <c r="N15" i="1" s="1"/>
  <c r="O15" i="1" s="1"/>
  <c r="K15" i="1"/>
  <c r="L15" i="1" s="1"/>
  <c r="K27" i="1" l="1"/>
  <c r="L27" i="1" s="1"/>
  <c r="M23" i="1"/>
  <c r="N23" i="1" s="1"/>
  <c r="O23" i="1" s="1"/>
  <c r="G37" i="1"/>
  <c r="G36" i="1"/>
  <c r="G32" i="1"/>
  <c r="G30" i="1"/>
  <c r="H37" i="1"/>
  <c r="I37" i="1"/>
  <c r="M37" i="1"/>
  <c r="N37" i="1" s="1"/>
  <c r="O37" i="1" s="1"/>
  <c r="H36" i="1"/>
  <c r="I36" i="1" s="1"/>
  <c r="M36" i="1"/>
  <c r="N36" i="1" s="1"/>
  <c r="O36" i="1" s="1"/>
  <c r="H32" i="1"/>
  <c r="I32" i="1" s="1"/>
  <c r="M32" i="1"/>
  <c r="N32" i="1" s="1"/>
  <c r="O32" i="1" s="1"/>
  <c r="H30" i="1"/>
  <c r="I30" i="1" s="1"/>
  <c r="K30" i="1"/>
  <c r="L30" i="1" s="1"/>
  <c r="M30" i="1"/>
  <c r="N30" i="1" s="1"/>
  <c r="O30" i="1" s="1"/>
  <c r="K32" i="1" l="1"/>
  <c r="L32" i="1" s="1"/>
  <c r="K37" i="1"/>
  <c r="L37" i="1" s="1"/>
  <c r="K36" i="1"/>
  <c r="L36" i="1" s="1"/>
  <c r="G38" i="1"/>
  <c r="G35" i="1"/>
  <c r="G34" i="1"/>
  <c r="G33" i="1"/>
  <c r="G31" i="1"/>
  <c r="G29" i="1"/>
  <c r="G28" i="1"/>
  <c r="G26" i="1"/>
  <c r="G25" i="1"/>
  <c r="G24" i="1"/>
  <c r="G22" i="1"/>
  <c r="G21" i="1"/>
  <c r="G20" i="1"/>
  <c r="G19" i="1"/>
  <c r="G18" i="1"/>
  <c r="G17" i="1"/>
  <c r="G16" i="1"/>
  <c r="G13" i="1"/>
  <c r="G12" i="1"/>
  <c r="G11" i="1"/>
  <c r="G10" i="1"/>
  <c r="M38" i="1" l="1"/>
  <c r="N38" i="1" s="1"/>
  <c r="O38" i="1" s="1"/>
  <c r="H38" i="1"/>
  <c r="I38" i="1" s="1"/>
  <c r="K19" i="1"/>
  <c r="L19" i="1" s="1"/>
  <c r="H19" i="1"/>
  <c r="I19" i="1" s="1"/>
  <c r="K18" i="1"/>
  <c r="L18" i="1" s="1"/>
  <c r="H18" i="1"/>
  <c r="I18" i="1" s="1"/>
  <c r="M17" i="1"/>
  <c r="N17" i="1" s="1"/>
  <c r="O17" i="1" s="1"/>
  <c r="H17" i="1"/>
  <c r="I17" i="1" s="1"/>
  <c r="M16" i="1"/>
  <c r="N16" i="1" s="1"/>
  <c r="O16" i="1" s="1"/>
  <c r="H16" i="1"/>
  <c r="I16" i="1" s="1"/>
  <c r="K14" i="1"/>
  <c r="L14" i="1" s="1"/>
  <c r="H14" i="1"/>
  <c r="I14" i="1" s="1"/>
  <c r="M13" i="1"/>
  <c r="N13" i="1" s="1"/>
  <c r="O13" i="1" s="1"/>
  <c r="K13" i="1"/>
  <c r="L13" i="1" s="1"/>
  <c r="H13" i="1"/>
  <c r="I13" i="1" s="1"/>
  <c r="M12" i="1"/>
  <c r="N12" i="1" s="1"/>
  <c r="O12" i="1" s="1"/>
  <c r="H12" i="1"/>
  <c r="I12" i="1" s="1"/>
  <c r="M11" i="1"/>
  <c r="N11" i="1" s="1"/>
  <c r="O11" i="1" s="1"/>
  <c r="K11" i="1"/>
  <c r="L11" i="1" s="1"/>
  <c r="H11" i="1"/>
  <c r="I11" i="1" s="1"/>
  <c r="K29" i="1"/>
  <c r="L29" i="1" s="1"/>
  <c r="H29" i="1"/>
  <c r="I29" i="1" s="1"/>
  <c r="K28" i="1"/>
  <c r="L28" i="1" s="1"/>
  <c r="H28" i="1"/>
  <c r="I28" i="1" s="1"/>
  <c r="M26" i="1"/>
  <c r="N26" i="1" s="1"/>
  <c r="O26" i="1" s="1"/>
  <c r="H26" i="1"/>
  <c r="I26" i="1" s="1"/>
  <c r="M25" i="1"/>
  <c r="N25" i="1" s="1"/>
  <c r="O25" i="1" s="1"/>
  <c r="H25" i="1"/>
  <c r="I25" i="1" s="1"/>
  <c r="K24" i="1"/>
  <c r="L24" i="1" s="1"/>
  <c r="H24" i="1"/>
  <c r="I24" i="1" s="1"/>
  <c r="K22" i="1"/>
  <c r="L22" i="1" s="1"/>
  <c r="H22" i="1"/>
  <c r="I22" i="1" s="1"/>
  <c r="M21" i="1"/>
  <c r="N21" i="1" s="1"/>
  <c r="O21" i="1" s="1"/>
  <c r="H21" i="1"/>
  <c r="I21" i="1" s="1"/>
  <c r="K20" i="1"/>
  <c r="L20" i="1" s="1"/>
  <c r="H20" i="1"/>
  <c r="I20" i="1" s="1"/>
  <c r="K21" i="1" l="1"/>
  <c r="L21" i="1" s="1"/>
  <c r="K16" i="1"/>
  <c r="L16" i="1" s="1"/>
  <c r="M18" i="1"/>
  <c r="N18" i="1" s="1"/>
  <c r="O18" i="1" s="1"/>
  <c r="K25" i="1"/>
  <c r="L25" i="1" s="1"/>
  <c r="K26" i="1"/>
  <c r="L26" i="1" s="1"/>
  <c r="K38" i="1"/>
  <c r="L38" i="1" s="1"/>
  <c r="K12" i="1"/>
  <c r="L12" i="1" s="1"/>
  <c r="M14" i="1"/>
  <c r="N14" i="1" s="1"/>
  <c r="O14" i="1" s="1"/>
  <c r="K17" i="1"/>
  <c r="L17" i="1" s="1"/>
  <c r="M19" i="1"/>
  <c r="N19" i="1" s="1"/>
  <c r="O19" i="1" s="1"/>
  <c r="M20" i="1"/>
  <c r="N20" i="1" s="1"/>
  <c r="O20" i="1" s="1"/>
  <c r="M22" i="1"/>
  <c r="N22" i="1" s="1"/>
  <c r="O22" i="1" s="1"/>
  <c r="M28" i="1"/>
  <c r="N28" i="1" s="1"/>
  <c r="O28" i="1" s="1"/>
  <c r="M24" i="1"/>
  <c r="N24" i="1" s="1"/>
  <c r="O24" i="1" s="1"/>
  <c r="M29" i="1"/>
  <c r="N29" i="1" s="1"/>
  <c r="O29" i="1" s="1"/>
  <c r="M31" i="1" l="1"/>
  <c r="M33" i="1"/>
  <c r="M35" i="1"/>
  <c r="M10" i="1"/>
  <c r="M34" i="1"/>
  <c r="N31" i="1" l="1"/>
  <c r="O31" i="1" s="1"/>
  <c r="N33" i="1"/>
  <c r="O33" i="1" s="1"/>
  <c r="N34" i="1"/>
  <c r="O34" i="1" s="1"/>
  <c r="N35" i="1"/>
  <c r="O35" i="1" s="1"/>
  <c r="N10" i="1"/>
  <c r="K31" i="1"/>
  <c r="L31" i="1" s="1"/>
  <c r="K33" i="1"/>
  <c r="L33" i="1" s="1"/>
  <c r="K34" i="1"/>
  <c r="L34" i="1" s="1"/>
  <c r="K35" i="1"/>
  <c r="L35" i="1" s="1"/>
  <c r="K10" i="1"/>
  <c r="L10" i="1" s="1"/>
  <c r="H31" i="1"/>
  <c r="I31" i="1" s="1"/>
  <c r="H33" i="1"/>
  <c r="I33" i="1" s="1"/>
  <c r="H34" i="1"/>
  <c r="I34" i="1" s="1"/>
  <c r="H35" i="1"/>
  <c r="I35" i="1" s="1"/>
  <c r="H10" i="1"/>
  <c r="I10" i="1" s="1"/>
  <c r="O10" i="1" l="1"/>
  <c r="O40" i="1" s="1"/>
  <c r="N41" i="1"/>
  <c r="I40" i="1"/>
  <c r="H41" i="1"/>
  <c r="L40" i="1"/>
  <c r="K41" i="1"/>
  <c r="K42" i="1" l="1"/>
  <c r="N42" i="1"/>
  <c r="H42" i="1"/>
</calcChain>
</file>

<file path=xl/sharedStrings.xml><?xml version="1.0" encoding="utf-8"?>
<sst xmlns="http://schemas.openxmlformats.org/spreadsheetml/2006/main" count="98" uniqueCount="65">
  <si>
    <t>Lp.</t>
  </si>
  <si>
    <t>Nazwa</t>
  </si>
  <si>
    <t>Jm</t>
  </si>
  <si>
    <t>Zamówienie podstawowe</t>
  </si>
  <si>
    <t>Zamówienie w ramach prawa opcji</t>
  </si>
  <si>
    <t>Zamówienie podstawowe + prawo opcji</t>
  </si>
  <si>
    <t>Ilość</t>
  </si>
  <si>
    <t>Cena jednostkowa brutto (zł)</t>
  </si>
  <si>
    <t>Wartość  brutto (zł)</t>
  </si>
  <si>
    <t>Ilość do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</si>
  <si>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</si>
  <si>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</si>
  <si>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</si>
  <si>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</si>
  <si>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</si>
  <si>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>kol.11 =  kol.10 x kol.5</t>
  </si>
  <si>
    <t>kol.12 = kol.11 + kol.6 (VAT)</t>
  </si>
  <si>
    <t>kol.14 =  kol.13 x kol.5</t>
  </si>
  <si>
    <t>kol.15 = kol.14 + kol.6 (VAT)</t>
  </si>
  <si>
    <t>kg</t>
  </si>
  <si>
    <t xml:space="preserve">  ………………………..</t>
  </si>
  <si>
    <t>(miejscowość data)</t>
  </si>
  <si>
    <t>Zamówienie w ramach opcji</t>
  </si>
  <si>
    <t>Zamówienie podstawowe + opcja</t>
  </si>
  <si>
    <t xml:space="preserve">FORMULARZ KALKULACJI CENY OFERTOWEJ </t>
  </si>
  <si>
    <t xml:space="preserve">dokument należy podpisać kwalifikowanym podpisem elektronicznym lub elektronicznym podpisem zaufanym lub podpisem osobistym przez osobę lub osoby umocowane do złożenia podpisu w imieniu Wykonawcy </t>
  </si>
  <si>
    <t>śmietana 18%  tł.</t>
  </si>
  <si>
    <t>masło ekstra</t>
  </si>
  <si>
    <t>serek homogenizowany waniliowy</t>
  </si>
  <si>
    <t>ser pleśniowy</t>
  </si>
  <si>
    <t xml:space="preserve">ser mozzarella </t>
  </si>
  <si>
    <t xml:space="preserve">ser wędzony </t>
  </si>
  <si>
    <t>l</t>
  </si>
  <si>
    <t>Załącznik nr 1A do SWZ / Załacznik nr 1 do Umowy</t>
  </si>
  <si>
    <t>jogurt naturalny</t>
  </si>
  <si>
    <t>Dostawa mleka i przetworów mleczarskich</t>
  </si>
  <si>
    <r>
      <t>Stawka VAT (%)</t>
    </r>
    <r>
      <rPr>
        <b/>
        <sz val="12"/>
        <rFont val="Arial"/>
        <family val="2"/>
        <charset val="238"/>
      </rPr>
      <t>*</t>
    </r>
  </si>
  <si>
    <t>*Stawka VAT (%) - wpisać odpowiednią stawkę VAT</t>
  </si>
  <si>
    <t xml:space="preserve">mleko zsiadłe </t>
  </si>
  <si>
    <t>śmietana 12%  tł.</t>
  </si>
  <si>
    <t>śmietana kremowa 30%  tł.</t>
  </si>
  <si>
    <t>jogurt owocowy</t>
  </si>
  <si>
    <t>jogurt owocowy ze zbożami</t>
  </si>
  <si>
    <t>deser jogurtowy</t>
  </si>
  <si>
    <t>serek homogenizowany naturalny</t>
  </si>
  <si>
    <t>kefir</t>
  </si>
  <si>
    <t>ser twarogowy półtłusty</t>
  </si>
  <si>
    <t>ser camembert</t>
  </si>
  <si>
    <t>ser topiony pełnotłusty</t>
  </si>
  <si>
    <t>ser sałatkowy</t>
  </si>
  <si>
    <t>masło ekstra jednoporcjowe</t>
  </si>
  <si>
    <t>**wartości z poz. RAZEM przenieść do Formularza ofertowego i wpisać w odpowiednie pola.</t>
  </si>
  <si>
    <t>**Razem wartość brutto (suma pozycji z kol. 9):</t>
  </si>
  <si>
    <t>**Razem wartość netto (suma pozycji z kol. 8):</t>
  </si>
  <si>
    <t>**Razem wartość podatku VAT (razem wartość brutto minus razem wartość netto):</t>
  </si>
  <si>
    <t>mleko spożywcze pasteryz.  2% tł.</t>
  </si>
  <si>
    <t>serek homogenizowany owocowy</t>
  </si>
  <si>
    <t>ser twarogowy ziarnisty z owocami</t>
  </si>
  <si>
    <t>serek twarogowy ziarnisty</t>
  </si>
  <si>
    <t>jogurt naturalny typu greckiego</t>
  </si>
  <si>
    <t>jogurt pitny (różne smaki)</t>
  </si>
  <si>
    <t xml:space="preserve">ser edamski </t>
  </si>
  <si>
    <t xml:space="preserve">ser gouda </t>
  </si>
  <si>
    <t xml:space="preserve">ser salami </t>
  </si>
  <si>
    <t>Znak sprawy: 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</si>
</sst>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sz val="8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107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21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2" borderId="3" xfId="7" applyNumberFormat="1" applyFont="1" applyFill="1" applyBorder="1" applyAlignment="1">
      <alignment horizontal="center" vertical="center" wrapText="1"/>
    </xf>
    <xf numFmtId="0" fontId="7" fillId="2" borderId="12" xfId="7" applyNumberFormat="1" applyFont="1" applyFill="1" applyBorder="1" applyAlignment="1">
      <alignment horizontal="center" vertical="center" wrapText="1"/>
    </xf>
    <xf numFmtId="0" fontId="7" fillId="2" borderId="20" xfId="7" applyNumberFormat="1" applyFont="1" applyFill="1" applyBorder="1" applyAlignment="1">
      <alignment horizontal="center" vertical="center" wrapText="1"/>
    </xf>
    <xf numFmtId="0" fontId="7" fillId="2" borderId="13" xfId="7" applyNumberFormat="1" applyFont="1" applyFill="1" applyBorder="1" applyAlignment="1">
      <alignment horizontal="center" vertical="center" wrapText="1"/>
    </xf>
    <xf numFmtId="0" fontId="7" fillId="2" borderId="1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0" fontId="7" fillId="0" borderId="14" xfId="7" applyNumberFormat="1" applyFont="1" applyFill="1" applyBorder="1" applyAlignment="1">
      <alignment horizontal="center" vertical="center" wrapText="1"/>
    </xf>
    <xf numFmtId="0" fontId="7" fillId="0" borderId="12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8" fillId="0" borderId="14" xfId="7" applyNumberFormat="1" applyFont="1" applyFill="1" applyBorder="1" applyAlignment="1">
      <alignment horizontal="center" vertical="center" wrapText="1"/>
    </xf>
    <xf numFmtId="2" fontId="8" fillId="6" borderId="12" xfId="7" applyNumberFormat="1" applyFont="1" applyFill="1" applyBorder="1" applyAlignment="1">
      <alignment horizontal="center" vertical="center" wrapText="1"/>
    </xf>
    <xf numFmtId="2" fontId="8" fillId="0" borderId="12" xfId="7" applyNumberFormat="1" applyFont="1" applyFill="1" applyBorder="1" applyAlignment="1">
      <alignment horizontal="center" vertical="center" wrapText="1"/>
    </xf>
    <xf numFmtId="2" fontId="8" fillId="0" borderId="13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7" fillId="6" borderId="0" xfId="7" applyNumberFormat="1" applyFont="1" applyFill="1" applyBorder="1" applyAlignment="1">
      <alignment horizontal="center" vertical="center" wrapText="1"/>
    </xf>
    <xf numFmtId="0" fontId="8" fillId="0" borderId="0" xfId="7" applyNumberFormat="1" applyFont="1" applyFill="1" applyBorder="1" applyAlignment="1">
      <alignment horizontal="center" vertical="center" wrapText="1"/>
    </xf>
    <xf numFmtId="2" fontId="7" fillId="0" borderId="24" xfId="7" applyNumberFormat="1" applyFont="1" applyFill="1" applyBorder="1" applyAlignment="1">
      <alignment vertical="center" wrapText="1"/>
    </xf>
    <xf numFmtId="2" fontId="7" fillId="7" borderId="15" xfId="7" applyNumberFormat="1" applyFont="1" applyFill="1" applyBorder="1" applyAlignment="1">
      <alignment horizontal="center" vertical="center" wrapText="1"/>
    </xf>
    <xf numFmtId="2" fontId="8" fillId="0" borderId="25" xfId="7" applyNumberFormat="1" applyFont="1" applyFill="1" applyBorder="1" applyAlignment="1">
      <alignment horizontal="center" vertical="center" wrapText="1"/>
    </xf>
    <xf numFmtId="2" fontId="7" fillId="4" borderId="22" xfId="7" applyNumberFormat="1" applyFont="1" applyFill="1" applyBorder="1" applyAlignment="1">
      <alignment horizontal="center" vertical="center" wrapText="1"/>
    </xf>
    <xf numFmtId="2" fontId="7" fillId="5" borderId="22" xfId="7" applyNumberFormat="1" applyFont="1" applyFill="1" applyBorder="1" applyAlignment="1">
      <alignment horizontal="center" vertical="center" wrapText="1"/>
    </xf>
    <xf numFmtId="2" fontId="7" fillId="0" borderId="23" xfId="7" applyNumberFormat="1" applyFont="1" applyFill="1" applyBorder="1" applyAlignment="1">
      <alignment horizontal="center" vertical="center" wrapText="1"/>
    </xf>
    <xf numFmtId="2" fontId="7" fillId="4" borderId="15" xfId="7" applyNumberFormat="1" applyFont="1" applyFill="1" applyBorder="1" applyAlignment="1">
      <alignment horizontal="center" vertical="center" wrapText="1"/>
    </xf>
    <xf numFmtId="2" fontId="8" fillId="0" borderId="0" xfId="7" applyNumberFormat="1" applyFont="1" applyFill="1" applyBorder="1" applyAlignment="1">
      <alignment horizontal="center" vertical="center" wrapText="1"/>
    </xf>
    <xf numFmtId="2" fontId="7" fillId="5" borderId="15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2" fillId="0" borderId="0" xfId="7" applyNumberFormat="1" applyFont="1" applyFill="1" applyAlignment="1">
      <alignment vertical="center" wrapText="1"/>
    </xf>
    <xf numFmtId="0" fontId="11" fillId="0" borderId="0" xfId="7" applyNumberFormat="1" applyFont="1" applyFill="1" applyBorder="1" applyAlignment="1">
      <alignment horizontal="right" vertical="center" wrapText="1"/>
    </xf>
    <xf numFmtId="0" fontId="5" fillId="0" borderId="0" xfId="7" applyNumberFormat="1" applyFont="1" applyFill="1" applyBorder="1" applyAlignment="1">
      <alignment vertical="center" wrapText="1"/>
    </xf>
    <xf numFmtId="0" fontId="5" fillId="0" borderId="0" xfId="7" applyNumberFormat="1" applyFont="1" applyFill="1" applyBorder="1" applyAlignment="1">
      <alignment horizontal="right" vertical="center" wrapText="1"/>
    </xf>
    <xf numFmtId="0" fontId="13" fillId="0" borderId="0" xfId="0" applyNumberFormat="1" applyFont="1" applyAlignment="1">
      <alignment vertical="center" wrapText="1"/>
    </xf>
    <xf numFmtId="0" fontId="12" fillId="0" borderId="0" xfId="7" applyNumberFormat="1" applyFont="1" applyFill="1" applyAlignment="1">
      <alignment horizontal="center" vertical="center" wrapText="1"/>
    </xf>
    <xf numFmtId="0" fontId="14" fillId="0" borderId="0" xfId="7" applyNumberFormat="1" applyFont="1" applyFill="1" applyAlignment="1">
      <alignment horizontal="center" vertical="center" wrapText="1"/>
    </xf>
    <xf numFmtId="0" fontId="15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5" fillId="0" borderId="9" xfId="7" applyNumberFormat="1" applyFont="1" applyFill="1" applyBorder="1" applyAlignment="1">
      <alignment horizontal="center" vertical="center" wrapText="1"/>
    </xf>
    <xf numFmtId="0" fontId="15" fillId="2" borderId="12" xfId="7" applyNumberFormat="1" applyFont="1" applyFill="1" applyBorder="1" applyAlignment="1">
      <alignment horizontal="center" vertical="center" wrapText="1"/>
    </xf>
    <xf numFmtId="0" fontId="15" fillId="0" borderId="12" xfId="7" applyNumberFormat="1" applyFont="1" applyFill="1" applyBorder="1" applyAlignment="1">
      <alignment horizontal="center" vertical="center" wrapText="1"/>
    </xf>
    <xf numFmtId="4" fontId="8" fillId="0" borderId="12" xfId="5" applyNumberFormat="1" applyFont="1" applyFill="1" applyBorder="1" applyAlignment="1" applyProtection="1">
      <alignment horizontal="center" vertical="center"/>
      <protection hidden="1"/>
    </xf>
    <xf numFmtId="4" fontId="8" fillId="6" borderId="12" xfId="5" applyNumberFormat="1" applyFont="1" applyFill="1" applyBorder="1" applyAlignment="1" applyProtection="1">
      <alignment horizontal="center" vertical="center"/>
      <protection hidden="1"/>
    </xf>
    <xf numFmtId="9" fontId="8" fillId="6" borderId="12" xfId="7" applyNumberFormat="1" applyFont="1" applyFill="1" applyBorder="1" applyAlignment="1">
      <alignment horizontal="center" vertical="center" wrapText="1"/>
    </xf>
    <xf numFmtId="2" fontId="8" fillId="0" borderId="11" xfId="7" applyNumberFormat="1" applyFont="1" applyFill="1" applyBorder="1" applyAlignment="1">
      <alignment horizontal="center" vertical="center" wrapText="1"/>
    </xf>
    <xf numFmtId="0" fontId="19" fillId="0" borderId="0" xfId="7" applyNumberFormat="1" applyFont="1" applyFill="1" applyAlignment="1">
      <alignment horizontal="left" vertical="center" wrapText="1"/>
    </xf>
    <xf numFmtId="0" fontId="18" fillId="0" borderId="13" xfId="5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7" applyNumberFormat="1" applyFont="1" applyFill="1" applyBorder="1" applyAlignment="1">
      <alignment horizontal="left" vertical="center" wrapText="1"/>
    </xf>
    <xf numFmtId="0" fontId="21" fillId="0" borderId="0" xfId="7" applyNumberFormat="1" applyFont="1" applyFill="1" applyBorder="1" applyAlignment="1">
      <alignment horizontal="left" vertical="center" wrapText="1"/>
    </xf>
    <xf numFmtId="0" fontId="22" fillId="0" borderId="0" xfId="0" applyNumberFormat="1" applyFont="1" applyAlignment="1">
      <alignment horizontal="left" vertical="center" wrapText="1"/>
    </xf>
    <xf numFmtId="0" fontId="21" fillId="0" borderId="0" xfId="0" applyNumberFormat="1" applyFont="1" applyAlignment="1">
      <alignment horizontal="left" vertical="center" wrapText="1"/>
    </xf>
    <xf numFmtId="0" fontId="23" fillId="0" borderId="0" xfId="0" applyNumberFormat="1" applyFont="1" applyAlignment="1">
      <alignment horizontal="left" vertical="center" wrapText="1"/>
    </xf>
    <xf numFmtId="0" fontId="23" fillId="0" borderId="0" xfId="7" applyNumberFormat="1" applyFont="1" applyFill="1" applyAlignment="1">
      <alignment horizontal="center" vertical="center" wrapText="1"/>
    </xf>
    <xf numFmtId="0" fontId="24" fillId="0" borderId="11" xfId="7" applyNumberFormat="1" applyFont="1" applyFill="1" applyBorder="1" applyAlignment="1">
      <alignment horizontal="center" vertical="center" wrapText="1"/>
    </xf>
    <xf numFmtId="0" fontId="24" fillId="0" borderId="0" xfId="7" applyNumberFormat="1" applyFont="1" applyFill="1" applyBorder="1" applyAlignment="1">
      <alignment horizontal="center" vertical="center" wrapText="1"/>
    </xf>
    <xf numFmtId="0" fontId="23" fillId="0" borderId="0" xfId="0" applyNumberFormat="1" applyFont="1" applyAlignment="1">
      <alignment horizontal="center" vertical="center" wrapText="1"/>
    </xf>
    <xf numFmtId="0" fontId="24" fillId="0" borderId="0" xfId="0" applyNumberFormat="1" applyFont="1" applyAlignment="1">
      <alignment horizontal="center" vertical="center" wrapText="1"/>
    </xf>
    <xf numFmtId="0" fontId="25" fillId="0" borderId="0" xfId="7" applyNumberFormat="1" applyFont="1" applyFill="1" applyAlignment="1">
      <alignment vertical="center" wrapText="1"/>
    </xf>
    <xf numFmtId="0" fontId="19" fillId="0" borderId="0" xfId="7" applyNumberFormat="1" applyFont="1" applyFill="1" applyAlignment="1">
      <alignment vertical="center" wrapText="1"/>
    </xf>
    <xf numFmtId="0" fontId="20" fillId="0" borderId="11" xfId="7" applyNumberFormat="1" applyFont="1" applyBorder="1" applyAlignment="1">
      <alignment horizontal="center" vertical="center" wrapText="1"/>
    </xf>
    <xf numFmtId="0" fontId="20" fillId="0" borderId="0" xfId="7" applyNumberFormat="1" applyFont="1" applyFill="1" applyBorder="1" applyAlignment="1">
      <alignment horizontal="center" vertical="center" wrapText="1"/>
    </xf>
    <xf numFmtId="0" fontId="22" fillId="0" borderId="0" xfId="7" applyNumberFormat="1" applyFont="1" applyFill="1" applyBorder="1" applyAlignment="1">
      <alignment vertical="center" wrapText="1"/>
    </xf>
    <xf numFmtId="0" fontId="22" fillId="0" borderId="0" xfId="0" applyNumberFormat="1" applyFont="1" applyAlignment="1">
      <alignment vertical="center" wrapText="1"/>
    </xf>
    <xf numFmtId="0" fontId="23" fillId="0" borderId="0" xfId="0" applyNumberFormat="1" applyFont="1" applyAlignment="1">
      <alignment vertical="center" wrapText="1"/>
    </xf>
    <xf numFmtId="0" fontId="13" fillId="0" borderId="0" xfId="0" applyNumberFormat="1" applyFont="1" applyAlignment="1">
      <alignment horizontal="center" vertical="center" wrapText="1"/>
    </xf>
    <xf numFmtId="0" fontId="15" fillId="0" borderId="8" xfId="7" applyNumberFormat="1" applyFont="1" applyFill="1" applyBorder="1" applyAlignment="1">
      <alignment horizontal="center" vertical="center" wrapText="1"/>
    </xf>
    <xf numFmtId="0" fontId="15" fillId="2" borderId="11" xfId="7" applyNumberFormat="1" applyFont="1" applyFill="1" applyBorder="1" applyAlignment="1">
      <alignment horizontal="center" vertical="center" wrapText="1"/>
    </xf>
    <xf numFmtId="2" fontId="26" fillId="0" borderId="12" xfId="0" applyNumberFormat="1" applyFont="1" applyBorder="1" applyAlignment="1">
      <alignment horizontal="center" vertical="center" wrapText="1"/>
    </xf>
    <xf numFmtId="2" fontId="26" fillId="6" borderId="12" xfId="5" applyNumberFormat="1" applyFont="1" applyFill="1" applyBorder="1" applyAlignment="1" applyProtection="1">
      <alignment horizontal="center" vertical="center"/>
      <protection hidden="1"/>
    </xf>
    <xf numFmtId="2" fontId="26" fillId="0" borderId="11" xfId="7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left" vertical="center" wrapText="1"/>
    </xf>
    <xf numFmtId="0" fontId="10" fillId="0" borderId="0" xfId="7" applyNumberFormat="1" applyFont="1" applyFill="1" applyAlignment="1">
      <alignment horizontal="right" vertical="center" wrapText="1"/>
    </xf>
    <xf numFmtId="0" fontId="17" fillId="0" borderId="0" xfId="7" applyNumberFormat="1" applyFont="1" applyFill="1" applyBorder="1" applyAlignment="1">
      <alignment horizontal="center" vertical="center" wrapText="1"/>
    </xf>
    <xf numFmtId="0" fontId="17" fillId="0" borderId="0" xfId="4" applyNumberFormat="1" applyFont="1" applyFill="1" applyBorder="1" applyAlignment="1">
      <alignment horizontal="center" vertical="center" wrapText="1"/>
    </xf>
    <xf numFmtId="0" fontId="7" fillId="0" borderId="19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28" xfId="7" applyNumberFormat="1" applyFont="1" applyFill="1" applyBorder="1" applyAlignment="1">
      <alignment horizontal="center" vertical="center" wrapText="1"/>
    </xf>
    <xf numFmtId="0" fontId="7" fillId="0" borderId="29" xfId="7" applyNumberFormat="1" applyFont="1" applyFill="1" applyBorder="1" applyAlignment="1">
      <alignment horizontal="center"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5" fillId="0" borderId="0" xfId="7" applyFont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7" fillId="4" borderId="15" xfId="4" applyNumberFormat="1" applyFont="1" applyFill="1" applyBorder="1" applyAlignment="1">
      <alignment horizontal="center" vertical="center" wrapText="1"/>
    </xf>
    <xf numFmtId="0" fontId="7" fillId="5" borderId="15" xfId="4" applyNumberFormat="1" applyFont="1" applyFill="1" applyBorder="1" applyAlignment="1">
      <alignment horizontal="center" vertical="center" wrapText="1"/>
    </xf>
    <xf numFmtId="0" fontId="7" fillId="3" borderId="15" xfId="4" applyNumberFormat="1" applyFont="1" applyFill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7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18" xfId="7" applyNumberFormat="1" applyFont="1" applyFill="1" applyBorder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7" fillId="7" borderId="26" xfId="7" applyNumberFormat="1" applyFont="1" applyFill="1" applyBorder="1" applyAlignment="1">
      <alignment horizontal="center" vertical="center" wrapText="1"/>
    </xf>
    <xf numFmtId="0" fontId="7" fillId="7" borderId="27" xfId="7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0" fontId="7" fillId="4" borderId="26" xfId="7" applyNumberFormat="1" applyFont="1" applyFill="1" applyBorder="1" applyAlignment="1">
      <alignment horizontal="center" vertical="center" wrapText="1"/>
    </xf>
    <xf numFmtId="0" fontId="7" fillId="4" borderId="27" xfId="7" applyNumberFormat="1" applyFont="1" applyFill="1" applyBorder="1" applyAlignment="1">
      <alignment horizontal="center" vertical="center" wrapText="1"/>
    </xf>
    <xf numFmtId="0" fontId="7" fillId="5" borderId="26" xfId="7" applyNumberFormat="1" applyFont="1" applyFill="1" applyBorder="1" applyAlignment="1">
      <alignment horizontal="center" vertical="center" wrapText="1"/>
    </xf>
    <xf numFmtId="0" fontId="7" fillId="5" borderId="27" xfId="7" applyNumberFormat="1" applyFont="1" applyFill="1" applyBorder="1" applyAlignment="1">
      <alignment horizontal="center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view="pageLayout" zoomScaleNormal="100" workbookViewId="0">
      <selection activeCell="H2" sqref="H2"/>
    </sheetView>
  </sheetViews>
  <sheetFormatPr defaultColWidth="9" defaultRowHeight="11.4"/>
  <cols>
    <col min="1" max="1" width="3.109375" style="1" customWidth="1"/>
    <col min="2" max="2" width="22.109375" style="59" customWidth="1"/>
    <col min="3" max="3" width="4.88671875" style="1" customWidth="1"/>
    <col min="4" max="4" width="6.88671875" style="63" customWidth="1"/>
    <col min="5" max="5" width="10.5546875" style="44" customWidth="1"/>
    <col min="6" max="6" width="6.5546875" style="1" customWidth="1"/>
    <col min="7" max="7" width="11.33203125" style="1" customWidth="1"/>
    <col min="8" max="8" width="10.5546875" style="1" customWidth="1"/>
    <col min="9" max="9" width="10.33203125" style="1" customWidth="1"/>
    <col min="10" max="10" width="6.6640625" style="71" customWidth="1"/>
    <col min="11" max="12" width="10.5546875" style="1" customWidth="1"/>
    <col min="13" max="13" width="6.88671875" style="1" customWidth="1"/>
    <col min="14" max="15" width="10.5546875" style="1" customWidth="1"/>
    <col min="16" max="16384" width="9" style="1"/>
  </cols>
  <sheetData>
    <row r="1" spans="1:15" ht="12.75" customHeight="1">
      <c r="A1" s="88" t="s">
        <v>64</v>
      </c>
      <c r="B1" s="88"/>
      <c r="C1" s="88"/>
      <c r="D1" s="88"/>
      <c r="E1" s="88"/>
      <c r="F1" s="34"/>
      <c r="G1" s="34"/>
      <c r="H1" s="34"/>
      <c r="I1" s="35"/>
      <c r="J1" s="65"/>
      <c r="K1" s="79" t="s">
        <v>33</v>
      </c>
      <c r="L1" s="79"/>
      <c r="M1" s="79"/>
      <c r="N1" s="79"/>
      <c r="O1" s="79"/>
    </row>
    <row r="2" spans="1:15" ht="16.5" customHeight="1">
      <c r="A2" s="36"/>
      <c r="B2" s="53"/>
      <c r="C2" s="36"/>
      <c r="D2" s="60"/>
      <c r="E2" s="42"/>
      <c r="F2" s="34"/>
      <c r="G2" s="34"/>
      <c r="H2" s="34"/>
      <c r="I2" s="35"/>
      <c r="J2" s="66"/>
      <c r="K2" s="36"/>
      <c r="L2" s="36"/>
      <c r="M2" s="89" t="s">
        <v>20</v>
      </c>
      <c r="N2" s="89"/>
      <c r="O2" s="89"/>
    </row>
    <row r="3" spans="1:15" ht="15" customHeight="1">
      <c r="A3" s="41"/>
      <c r="B3" s="53"/>
      <c r="C3" s="41"/>
      <c r="D3" s="60"/>
      <c r="E3" s="42"/>
      <c r="F3" s="34"/>
      <c r="G3" s="34"/>
      <c r="H3" s="34"/>
      <c r="I3" s="35"/>
      <c r="J3" s="66"/>
      <c r="K3" s="36"/>
      <c r="L3" s="36"/>
      <c r="M3" s="90" t="s">
        <v>21</v>
      </c>
      <c r="N3" s="90"/>
      <c r="O3" s="90"/>
    </row>
    <row r="4" spans="1:15" ht="15" customHeight="1">
      <c r="A4" s="80" t="s">
        <v>24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5" ht="20.25" customHeight="1" thickBot="1">
      <c r="A5" s="81" t="s">
        <v>35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ht="33" customHeight="1" thickBot="1">
      <c r="A6" s="82" t="s">
        <v>0</v>
      </c>
      <c r="B6" s="84" t="s">
        <v>1</v>
      </c>
      <c r="C6" s="86" t="s">
        <v>2</v>
      </c>
      <c r="D6" s="93" t="s">
        <v>3</v>
      </c>
      <c r="E6" s="93"/>
      <c r="F6" s="93"/>
      <c r="G6" s="93"/>
      <c r="H6" s="93"/>
      <c r="I6" s="93"/>
      <c r="J6" s="91" t="s">
        <v>22</v>
      </c>
      <c r="K6" s="91"/>
      <c r="L6" s="91"/>
      <c r="M6" s="92" t="s">
        <v>23</v>
      </c>
      <c r="N6" s="92"/>
      <c r="O6" s="92"/>
    </row>
    <row r="7" spans="1:15" ht="39.9" customHeight="1">
      <c r="A7" s="83"/>
      <c r="B7" s="85"/>
      <c r="C7" s="87"/>
      <c r="D7" s="73" t="s">
        <v>6</v>
      </c>
      <c r="E7" s="46" t="s">
        <v>11</v>
      </c>
      <c r="F7" s="3" t="s">
        <v>36</v>
      </c>
      <c r="G7" s="3" t="s">
        <v>7</v>
      </c>
      <c r="H7" s="3" t="s">
        <v>10</v>
      </c>
      <c r="I7" s="4" t="s">
        <v>8</v>
      </c>
      <c r="J7" s="2" t="s">
        <v>9</v>
      </c>
      <c r="K7" s="5" t="s">
        <v>10</v>
      </c>
      <c r="L7" s="4" t="s">
        <v>8</v>
      </c>
      <c r="M7" s="2" t="s">
        <v>9</v>
      </c>
      <c r="N7" s="3" t="s">
        <v>10</v>
      </c>
      <c r="O7" s="4" t="s">
        <v>8</v>
      </c>
    </row>
    <row r="8" spans="1:15" ht="12" customHeight="1">
      <c r="A8" s="6">
        <v>1</v>
      </c>
      <c r="B8" s="10">
        <v>2</v>
      </c>
      <c r="C8" s="7">
        <v>3</v>
      </c>
      <c r="D8" s="74">
        <v>4</v>
      </c>
      <c r="E8" s="47">
        <v>5</v>
      </c>
      <c r="F8" s="8">
        <v>6</v>
      </c>
      <c r="G8" s="9">
        <v>7</v>
      </c>
      <c r="H8" s="8">
        <v>8</v>
      </c>
      <c r="I8" s="10">
        <v>9</v>
      </c>
      <c r="J8" s="6">
        <v>10</v>
      </c>
      <c r="K8" s="8">
        <v>11</v>
      </c>
      <c r="L8" s="11">
        <v>12</v>
      </c>
      <c r="M8" s="6">
        <v>13</v>
      </c>
      <c r="N8" s="8">
        <v>14</v>
      </c>
      <c r="O8" s="11">
        <v>15</v>
      </c>
    </row>
    <row r="9" spans="1:15" ht="43.5" customHeight="1">
      <c r="A9" s="12"/>
      <c r="B9" s="54"/>
      <c r="C9" s="13"/>
      <c r="D9" s="61"/>
      <c r="E9" s="48"/>
      <c r="F9" s="14"/>
      <c r="G9" s="14" t="s">
        <v>13</v>
      </c>
      <c r="H9" s="14" t="s">
        <v>12</v>
      </c>
      <c r="I9" s="15" t="s">
        <v>14</v>
      </c>
      <c r="J9" s="67"/>
      <c r="K9" s="14" t="s">
        <v>15</v>
      </c>
      <c r="L9" s="15" t="s">
        <v>16</v>
      </c>
      <c r="M9" s="12"/>
      <c r="N9" s="14" t="s">
        <v>17</v>
      </c>
      <c r="O9" s="15" t="s">
        <v>18</v>
      </c>
    </row>
    <row r="10" spans="1:15" ht="24" customHeight="1">
      <c r="A10" s="12">
        <v>1</v>
      </c>
      <c r="B10" s="75" t="s">
        <v>55</v>
      </c>
      <c r="C10" s="16" t="s">
        <v>32</v>
      </c>
      <c r="D10" s="76">
        <v>4500</v>
      </c>
      <c r="E10" s="49"/>
      <c r="F10" s="51"/>
      <c r="G10" s="17">
        <f>E10*F10+E10</f>
        <v>0</v>
      </c>
      <c r="H10" s="18">
        <f>D10*E10</f>
        <v>0</v>
      </c>
      <c r="I10" s="19">
        <f>H10*F10+H10</f>
        <v>0</v>
      </c>
      <c r="J10" s="77">
        <f xml:space="preserve"> ROUNDUP(D10*0.3, 0)</f>
        <v>1350</v>
      </c>
      <c r="K10" s="18">
        <f>J10*E10</f>
        <v>0</v>
      </c>
      <c r="L10" s="19">
        <f>K10*F10+K10</f>
        <v>0</v>
      </c>
      <c r="M10" s="52">
        <f>D10+J10</f>
        <v>5850</v>
      </c>
      <c r="N10" s="18">
        <f>M10*E10</f>
        <v>0</v>
      </c>
      <c r="O10" s="19">
        <f>N10*F10+N10</f>
        <v>0</v>
      </c>
    </row>
    <row r="11" spans="1:15" ht="24" customHeight="1">
      <c r="A11" s="12">
        <v>2</v>
      </c>
      <c r="B11" s="75" t="s">
        <v>38</v>
      </c>
      <c r="C11" s="16" t="s">
        <v>32</v>
      </c>
      <c r="D11" s="76">
        <v>100</v>
      </c>
      <c r="E11" s="49"/>
      <c r="F11" s="51"/>
      <c r="G11" s="17">
        <f t="shared" ref="G11:G38" si="0">E11*F11+E11</f>
        <v>0</v>
      </c>
      <c r="H11" s="18">
        <f t="shared" ref="H11:H19" si="1">D11*E11</f>
        <v>0</v>
      </c>
      <c r="I11" s="19">
        <f t="shared" ref="I11:I38" si="2">H11*F11+H11</f>
        <v>0</v>
      </c>
      <c r="J11" s="77">
        <f t="shared" ref="J11:J38" si="3" xml:space="preserve"> ROUNDUP(D11*0.3, 0)</f>
        <v>30</v>
      </c>
      <c r="K11" s="18">
        <f t="shared" ref="K11:K19" si="4">J11*E11</f>
        <v>0</v>
      </c>
      <c r="L11" s="19">
        <f t="shared" ref="L11:L38" si="5">K11*F11+K11</f>
        <v>0</v>
      </c>
      <c r="M11" s="52">
        <f t="shared" ref="M11:M19" si="6">D11+J11</f>
        <v>130</v>
      </c>
      <c r="N11" s="18">
        <f t="shared" ref="N11:N19" si="7">M11*E11</f>
        <v>0</v>
      </c>
      <c r="O11" s="19">
        <f t="shared" ref="O11:O38" si="8">N11*F11+N11</f>
        <v>0</v>
      </c>
    </row>
    <row r="12" spans="1:15" ht="24" customHeight="1">
      <c r="A12" s="12">
        <v>3</v>
      </c>
      <c r="B12" s="75" t="s">
        <v>39</v>
      </c>
      <c r="C12" s="16" t="s">
        <v>19</v>
      </c>
      <c r="D12" s="76">
        <v>400</v>
      </c>
      <c r="E12" s="50"/>
      <c r="F12" s="51"/>
      <c r="G12" s="17">
        <f t="shared" si="0"/>
        <v>0</v>
      </c>
      <c r="H12" s="18">
        <f t="shared" si="1"/>
        <v>0</v>
      </c>
      <c r="I12" s="19">
        <f t="shared" si="2"/>
        <v>0</v>
      </c>
      <c r="J12" s="77">
        <f t="shared" si="3"/>
        <v>120</v>
      </c>
      <c r="K12" s="18">
        <f t="shared" si="4"/>
        <v>0</v>
      </c>
      <c r="L12" s="19">
        <f t="shared" si="5"/>
        <v>0</v>
      </c>
      <c r="M12" s="52">
        <f t="shared" si="6"/>
        <v>520</v>
      </c>
      <c r="N12" s="18">
        <f t="shared" si="7"/>
        <v>0</v>
      </c>
      <c r="O12" s="19">
        <f t="shared" si="8"/>
        <v>0</v>
      </c>
    </row>
    <row r="13" spans="1:15" ht="24" customHeight="1">
      <c r="A13" s="12">
        <v>4</v>
      </c>
      <c r="B13" s="75" t="s">
        <v>26</v>
      </c>
      <c r="C13" s="16" t="s">
        <v>19</v>
      </c>
      <c r="D13" s="76">
        <v>400</v>
      </c>
      <c r="E13" s="50"/>
      <c r="F13" s="51"/>
      <c r="G13" s="17">
        <f t="shared" si="0"/>
        <v>0</v>
      </c>
      <c r="H13" s="18">
        <f t="shared" si="1"/>
        <v>0</v>
      </c>
      <c r="I13" s="19">
        <f t="shared" si="2"/>
        <v>0</v>
      </c>
      <c r="J13" s="77">
        <f t="shared" si="3"/>
        <v>120</v>
      </c>
      <c r="K13" s="18">
        <f t="shared" si="4"/>
        <v>0</v>
      </c>
      <c r="L13" s="19">
        <f t="shared" si="5"/>
        <v>0</v>
      </c>
      <c r="M13" s="52">
        <f t="shared" si="6"/>
        <v>520</v>
      </c>
      <c r="N13" s="18">
        <f t="shared" si="7"/>
        <v>0</v>
      </c>
      <c r="O13" s="19">
        <f t="shared" si="8"/>
        <v>0</v>
      </c>
    </row>
    <row r="14" spans="1:15" ht="24" customHeight="1">
      <c r="A14" s="12">
        <v>5</v>
      </c>
      <c r="B14" s="75" t="s">
        <v>40</v>
      </c>
      <c r="C14" s="16" t="s">
        <v>32</v>
      </c>
      <c r="D14" s="76">
        <v>400</v>
      </c>
      <c r="E14" s="50"/>
      <c r="F14" s="51"/>
      <c r="G14" s="17">
        <f>E14*F14+E14</f>
        <v>0</v>
      </c>
      <c r="H14" s="18">
        <f t="shared" si="1"/>
        <v>0</v>
      </c>
      <c r="I14" s="19">
        <f t="shared" si="2"/>
        <v>0</v>
      </c>
      <c r="J14" s="77">
        <f t="shared" si="3"/>
        <v>120</v>
      </c>
      <c r="K14" s="18">
        <f t="shared" si="4"/>
        <v>0</v>
      </c>
      <c r="L14" s="19">
        <f t="shared" si="5"/>
        <v>0</v>
      </c>
      <c r="M14" s="52">
        <f t="shared" si="6"/>
        <v>520</v>
      </c>
      <c r="N14" s="18">
        <f t="shared" si="7"/>
        <v>0</v>
      </c>
      <c r="O14" s="19">
        <f t="shared" si="8"/>
        <v>0</v>
      </c>
    </row>
    <row r="15" spans="1:15" ht="24" customHeight="1">
      <c r="A15" s="12">
        <v>6</v>
      </c>
      <c r="B15" s="75" t="s">
        <v>59</v>
      </c>
      <c r="C15" s="16" t="s">
        <v>19</v>
      </c>
      <c r="D15" s="76">
        <v>290</v>
      </c>
      <c r="E15" s="50"/>
      <c r="F15" s="51"/>
      <c r="G15" s="17">
        <f>E15*F15+E15</f>
        <v>0</v>
      </c>
      <c r="H15" s="18">
        <f t="shared" si="1"/>
        <v>0</v>
      </c>
      <c r="I15" s="19">
        <f t="shared" si="2"/>
        <v>0</v>
      </c>
      <c r="J15" s="77">
        <f t="shared" si="3"/>
        <v>87</v>
      </c>
      <c r="K15" s="18">
        <f t="shared" si="4"/>
        <v>0</v>
      </c>
      <c r="L15" s="19">
        <f t="shared" si="5"/>
        <v>0</v>
      </c>
      <c r="M15" s="52">
        <f t="shared" si="6"/>
        <v>377</v>
      </c>
      <c r="N15" s="18">
        <f t="shared" si="7"/>
        <v>0</v>
      </c>
      <c r="O15" s="19">
        <f t="shared" si="8"/>
        <v>0</v>
      </c>
    </row>
    <row r="16" spans="1:15" ht="24" customHeight="1">
      <c r="A16" s="12">
        <v>7</v>
      </c>
      <c r="B16" s="75" t="s">
        <v>34</v>
      </c>
      <c r="C16" s="16" t="s">
        <v>19</v>
      </c>
      <c r="D16" s="76">
        <v>100</v>
      </c>
      <c r="E16" s="50"/>
      <c r="F16" s="51"/>
      <c r="G16" s="17">
        <f t="shared" si="0"/>
        <v>0</v>
      </c>
      <c r="H16" s="18">
        <f t="shared" si="1"/>
        <v>0</v>
      </c>
      <c r="I16" s="19">
        <f t="shared" si="2"/>
        <v>0</v>
      </c>
      <c r="J16" s="77">
        <f t="shared" si="3"/>
        <v>30</v>
      </c>
      <c r="K16" s="18">
        <f t="shared" si="4"/>
        <v>0</v>
      </c>
      <c r="L16" s="19">
        <f t="shared" si="5"/>
        <v>0</v>
      </c>
      <c r="M16" s="52">
        <f t="shared" si="6"/>
        <v>130</v>
      </c>
      <c r="N16" s="18">
        <f t="shared" si="7"/>
        <v>0</v>
      </c>
      <c r="O16" s="19">
        <f t="shared" si="8"/>
        <v>0</v>
      </c>
    </row>
    <row r="17" spans="1:15" ht="24" customHeight="1">
      <c r="A17" s="12">
        <v>8</v>
      </c>
      <c r="B17" s="75" t="s">
        <v>41</v>
      </c>
      <c r="C17" s="16" t="s">
        <v>19</v>
      </c>
      <c r="D17" s="76">
        <v>190</v>
      </c>
      <c r="E17" s="50"/>
      <c r="F17" s="51"/>
      <c r="G17" s="17">
        <f t="shared" si="0"/>
        <v>0</v>
      </c>
      <c r="H17" s="18">
        <f t="shared" si="1"/>
        <v>0</v>
      </c>
      <c r="I17" s="19">
        <f t="shared" si="2"/>
        <v>0</v>
      </c>
      <c r="J17" s="77">
        <f t="shared" si="3"/>
        <v>57</v>
      </c>
      <c r="K17" s="18">
        <f t="shared" si="4"/>
        <v>0</v>
      </c>
      <c r="L17" s="19">
        <f t="shared" si="5"/>
        <v>0</v>
      </c>
      <c r="M17" s="52">
        <f t="shared" si="6"/>
        <v>247</v>
      </c>
      <c r="N17" s="18">
        <f t="shared" si="7"/>
        <v>0</v>
      </c>
      <c r="O17" s="19">
        <f t="shared" si="8"/>
        <v>0</v>
      </c>
    </row>
    <row r="18" spans="1:15" ht="24" customHeight="1">
      <c r="A18" s="12">
        <v>9</v>
      </c>
      <c r="B18" s="75" t="s">
        <v>42</v>
      </c>
      <c r="C18" s="16" t="s">
        <v>19</v>
      </c>
      <c r="D18" s="76">
        <v>250</v>
      </c>
      <c r="E18" s="50"/>
      <c r="F18" s="51"/>
      <c r="G18" s="17">
        <f t="shared" si="0"/>
        <v>0</v>
      </c>
      <c r="H18" s="18">
        <f t="shared" si="1"/>
        <v>0</v>
      </c>
      <c r="I18" s="19">
        <f t="shared" si="2"/>
        <v>0</v>
      </c>
      <c r="J18" s="77">
        <f t="shared" si="3"/>
        <v>75</v>
      </c>
      <c r="K18" s="18">
        <f t="shared" si="4"/>
        <v>0</v>
      </c>
      <c r="L18" s="19">
        <f t="shared" si="5"/>
        <v>0</v>
      </c>
      <c r="M18" s="52">
        <f t="shared" si="6"/>
        <v>325</v>
      </c>
      <c r="N18" s="18">
        <f t="shared" si="7"/>
        <v>0</v>
      </c>
      <c r="O18" s="19">
        <f t="shared" si="8"/>
        <v>0</v>
      </c>
    </row>
    <row r="19" spans="1:15" ht="24" customHeight="1">
      <c r="A19" s="12">
        <v>10</v>
      </c>
      <c r="B19" s="75" t="s">
        <v>60</v>
      </c>
      <c r="C19" s="16" t="s">
        <v>19</v>
      </c>
      <c r="D19" s="76">
        <v>300</v>
      </c>
      <c r="E19" s="50"/>
      <c r="F19" s="51"/>
      <c r="G19" s="17">
        <f t="shared" si="0"/>
        <v>0</v>
      </c>
      <c r="H19" s="18">
        <f t="shared" si="1"/>
        <v>0</v>
      </c>
      <c r="I19" s="19">
        <f t="shared" si="2"/>
        <v>0</v>
      </c>
      <c r="J19" s="77">
        <f t="shared" si="3"/>
        <v>90</v>
      </c>
      <c r="K19" s="18">
        <f t="shared" si="4"/>
        <v>0</v>
      </c>
      <c r="L19" s="19">
        <f t="shared" si="5"/>
        <v>0</v>
      </c>
      <c r="M19" s="52">
        <f t="shared" si="6"/>
        <v>390</v>
      </c>
      <c r="N19" s="18">
        <f t="shared" si="7"/>
        <v>0</v>
      </c>
      <c r="O19" s="19">
        <f t="shared" si="8"/>
        <v>0</v>
      </c>
    </row>
    <row r="20" spans="1:15" ht="24" customHeight="1">
      <c r="A20" s="12">
        <v>11</v>
      </c>
      <c r="B20" s="75" t="s">
        <v>43</v>
      </c>
      <c r="C20" s="16" t="s">
        <v>19</v>
      </c>
      <c r="D20" s="76">
        <v>300</v>
      </c>
      <c r="E20" s="49"/>
      <c r="F20" s="51"/>
      <c r="G20" s="17">
        <f t="shared" si="0"/>
        <v>0</v>
      </c>
      <c r="H20" s="18">
        <f t="shared" ref="H20:H30" si="9">D20*E20</f>
        <v>0</v>
      </c>
      <c r="I20" s="19">
        <f t="shared" si="2"/>
        <v>0</v>
      </c>
      <c r="J20" s="77">
        <f t="shared" si="3"/>
        <v>90</v>
      </c>
      <c r="K20" s="18">
        <f t="shared" ref="K20:K30" si="10">J20*E20</f>
        <v>0</v>
      </c>
      <c r="L20" s="19">
        <f t="shared" si="5"/>
        <v>0</v>
      </c>
      <c r="M20" s="52">
        <f t="shared" ref="M20:M30" si="11">D20+J20</f>
        <v>390</v>
      </c>
      <c r="N20" s="18">
        <f t="shared" ref="N20:N30" si="12">M20*E20</f>
        <v>0</v>
      </c>
      <c r="O20" s="19">
        <f t="shared" si="8"/>
        <v>0</v>
      </c>
    </row>
    <row r="21" spans="1:15" ht="24" customHeight="1">
      <c r="A21" s="12">
        <v>12</v>
      </c>
      <c r="B21" s="75" t="s">
        <v>44</v>
      </c>
      <c r="C21" s="16" t="s">
        <v>19</v>
      </c>
      <c r="D21" s="76">
        <v>250</v>
      </c>
      <c r="E21" s="50"/>
      <c r="F21" s="51"/>
      <c r="G21" s="17">
        <f t="shared" si="0"/>
        <v>0</v>
      </c>
      <c r="H21" s="18">
        <f t="shared" si="9"/>
        <v>0</v>
      </c>
      <c r="I21" s="19">
        <f t="shared" si="2"/>
        <v>0</v>
      </c>
      <c r="J21" s="77">
        <f t="shared" si="3"/>
        <v>75</v>
      </c>
      <c r="K21" s="18">
        <f t="shared" si="10"/>
        <v>0</v>
      </c>
      <c r="L21" s="19">
        <f t="shared" si="5"/>
        <v>0</v>
      </c>
      <c r="M21" s="52">
        <f t="shared" si="11"/>
        <v>325</v>
      </c>
      <c r="N21" s="18">
        <f t="shared" si="12"/>
        <v>0</v>
      </c>
      <c r="O21" s="19">
        <f t="shared" si="8"/>
        <v>0</v>
      </c>
    </row>
    <row r="22" spans="1:15" ht="24" customHeight="1">
      <c r="A22" s="12">
        <v>13</v>
      </c>
      <c r="B22" s="75" t="s">
        <v>56</v>
      </c>
      <c r="C22" s="16" t="s">
        <v>19</v>
      </c>
      <c r="D22" s="76">
        <v>110</v>
      </c>
      <c r="E22" s="50"/>
      <c r="F22" s="51"/>
      <c r="G22" s="17">
        <f t="shared" si="0"/>
        <v>0</v>
      </c>
      <c r="H22" s="18">
        <f t="shared" si="9"/>
        <v>0</v>
      </c>
      <c r="I22" s="19">
        <f t="shared" si="2"/>
        <v>0</v>
      </c>
      <c r="J22" s="77">
        <f t="shared" si="3"/>
        <v>33</v>
      </c>
      <c r="K22" s="18">
        <f t="shared" si="10"/>
        <v>0</v>
      </c>
      <c r="L22" s="19">
        <f t="shared" si="5"/>
        <v>0</v>
      </c>
      <c r="M22" s="52">
        <f t="shared" si="11"/>
        <v>143</v>
      </c>
      <c r="N22" s="18">
        <f t="shared" si="12"/>
        <v>0</v>
      </c>
      <c r="O22" s="19">
        <f t="shared" si="8"/>
        <v>0</v>
      </c>
    </row>
    <row r="23" spans="1:15" ht="24" customHeight="1">
      <c r="A23" s="12">
        <v>14</v>
      </c>
      <c r="B23" s="75" t="s">
        <v>28</v>
      </c>
      <c r="C23" s="16" t="s">
        <v>19</v>
      </c>
      <c r="D23" s="76">
        <v>110</v>
      </c>
      <c r="E23" s="50"/>
      <c r="F23" s="51"/>
      <c r="G23" s="17">
        <f>E23*F23+E23</f>
        <v>0</v>
      </c>
      <c r="H23" s="18">
        <f>D23*E23</f>
        <v>0</v>
      </c>
      <c r="I23" s="19">
        <f t="shared" si="2"/>
        <v>0</v>
      </c>
      <c r="J23" s="77">
        <f t="shared" si="3"/>
        <v>33</v>
      </c>
      <c r="K23" s="18">
        <f t="shared" si="10"/>
        <v>0</v>
      </c>
      <c r="L23" s="19">
        <f t="shared" si="5"/>
        <v>0</v>
      </c>
      <c r="M23" s="52">
        <f t="shared" si="11"/>
        <v>143</v>
      </c>
      <c r="N23" s="18">
        <f t="shared" si="12"/>
        <v>0</v>
      </c>
      <c r="O23" s="19">
        <f t="shared" si="8"/>
        <v>0</v>
      </c>
    </row>
    <row r="24" spans="1:15" ht="24" customHeight="1">
      <c r="A24" s="12">
        <v>15</v>
      </c>
      <c r="B24" s="75" t="s">
        <v>45</v>
      </c>
      <c r="C24" s="16" t="s">
        <v>19</v>
      </c>
      <c r="D24" s="76">
        <v>100</v>
      </c>
      <c r="E24" s="50"/>
      <c r="F24" s="51"/>
      <c r="G24" s="17">
        <f t="shared" si="0"/>
        <v>0</v>
      </c>
      <c r="H24" s="18">
        <f t="shared" si="9"/>
        <v>0</v>
      </c>
      <c r="I24" s="19">
        <f t="shared" si="2"/>
        <v>0</v>
      </c>
      <c r="J24" s="77">
        <f t="shared" si="3"/>
        <v>30</v>
      </c>
      <c r="K24" s="18">
        <f t="shared" si="10"/>
        <v>0</v>
      </c>
      <c r="L24" s="19">
        <f t="shared" si="5"/>
        <v>0</v>
      </c>
      <c r="M24" s="52">
        <f t="shared" si="11"/>
        <v>130</v>
      </c>
      <c r="N24" s="18">
        <f t="shared" si="12"/>
        <v>0</v>
      </c>
      <c r="O24" s="19">
        <f t="shared" si="8"/>
        <v>0</v>
      </c>
    </row>
    <row r="25" spans="1:15" ht="24" customHeight="1">
      <c r="A25" s="12">
        <v>16</v>
      </c>
      <c r="B25" s="75" t="s">
        <v>46</v>
      </c>
      <c r="C25" s="16" t="s">
        <v>19</v>
      </c>
      <c r="D25" s="76">
        <v>590</v>
      </c>
      <c r="E25" s="50"/>
      <c r="F25" s="51"/>
      <c r="G25" s="17">
        <f t="shared" si="0"/>
        <v>0</v>
      </c>
      <c r="H25" s="18">
        <f t="shared" si="9"/>
        <v>0</v>
      </c>
      <c r="I25" s="19">
        <f t="shared" si="2"/>
        <v>0</v>
      </c>
      <c r="J25" s="77">
        <f t="shared" si="3"/>
        <v>177</v>
      </c>
      <c r="K25" s="18">
        <f t="shared" si="10"/>
        <v>0</v>
      </c>
      <c r="L25" s="19">
        <f t="shared" si="5"/>
        <v>0</v>
      </c>
      <c r="M25" s="52">
        <f t="shared" si="11"/>
        <v>767</v>
      </c>
      <c r="N25" s="18">
        <f t="shared" si="12"/>
        <v>0</v>
      </c>
      <c r="O25" s="19">
        <f t="shared" si="8"/>
        <v>0</v>
      </c>
    </row>
    <row r="26" spans="1:15" ht="24" customHeight="1">
      <c r="A26" s="12">
        <v>17</v>
      </c>
      <c r="B26" s="75" t="s">
        <v>57</v>
      </c>
      <c r="C26" s="16" t="s">
        <v>19</v>
      </c>
      <c r="D26" s="76">
        <v>820</v>
      </c>
      <c r="E26" s="50"/>
      <c r="F26" s="51"/>
      <c r="G26" s="17">
        <f t="shared" si="0"/>
        <v>0</v>
      </c>
      <c r="H26" s="18">
        <f t="shared" si="9"/>
        <v>0</v>
      </c>
      <c r="I26" s="19">
        <f t="shared" si="2"/>
        <v>0</v>
      </c>
      <c r="J26" s="77">
        <f t="shared" si="3"/>
        <v>246</v>
      </c>
      <c r="K26" s="18">
        <f t="shared" si="10"/>
        <v>0</v>
      </c>
      <c r="L26" s="19">
        <f t="shared" si="5"/>
        <v>0</v>
      </c>
      <c r="M26" s="52">
        <f t="shared" si="11"/>
        <v>1066</v>
      </c>
      <c r="N26" s="18">
        <f t="shared" si="12"/>
        <v>0</v>
      </c>
      <c r="O26" s="19">
        <f t="shared" si="8"/>
        <v>0</v>
      </c>
    </row>
    <row r="27" spans="1:15" ht="24" customHeight="1">
      <c r="A27" s="12">
        <v>18</v>
      </c>
      <c r="B27" s="75" t="s">
        <v>58</v>
      </c>
      <c r="C27" s="16" t="s">
        <v>19</v>
      </c>
      <c r="D27" s="76">
        <v>125</v>
      </c>
      <c r="E27" s="50"/>
      <c r="F27" s="51"/>
      <c r="G27" s="17">
        <f>E27*F27+E27</f>
        <v>0</v>
      </c>
      <c r="H27" s="18">
        <f t="shared" si="9"/>
        <v>0</v>
      </c>
      <c r="I27" s="19">
        <f t="shared" si="2"/>
        <v>0</v>
      </c>
      <c r="J27" s="77">
        <f t="shared" si="3"/>
        <v>38</v>
      </c>
      <c r="K27" s="18">
        <f t="shared" si="10"/>
        <v>0</v>
      </c>
      <c r="L27" s="19">
        <f t="shared" si="5"/>
        <v>0</v>
      </c>
      <c r="M27" s="52">
        <f t="shared" si="11"/>
        <v>163</v>
      </c>
      <c r="N27" s="18">
        <f t="shared" si="12"/>
        <v>0</v>
      </c>
      <c r="O27" s="19">
        <f t="shared" si="8"/>
        <v>0</v>
      </c>
    </row>
    <row r="28" spans="1:15" ht="24" customHeight="1">
      <c r="A28" s="12">
        <v>19</v>
      </c>
      <c r="B28" s="75" t="s">
        <v>61</v>
      </c>
      <c r="C28" s="16" t="s">
        <v>19</v>
      </c>
      <c r="D28" s="76">
        <v>330</v>
      </c>
      <c r="E28" s="50"/>
      <c r="F28" s="51"/>
      <c r="G28" s="17">
        <f t="shared" si="0"/>
        <v>0</v>
      </c>
      <c r="H28" s="18">
        <f t="shared" si="9"/>
        <v>0</v>
      </c>
      <c r="I28" s="19">
        <f t="shared" si="2"/>
        <v>0</v>
      </c>
      <c r="J28" s="77">
        <f t="shared" si="3"/>
        <v>99</v>
      </c>
      <c r="K28" s="18">
        <f t="shared" si="10"/>
        <v>0</v>
      </c>
      <c r="L28" s="19">
        <f t="shared" si="5"/>
        <v>0</v>
      </c>
      <c r="M28" s="52">
        <f t="shared" si="11"/>
        <v>429</v>
      </c>
      <c r="N28" s="18">
        <f t="shared" si="12"/>
        <v>0</v>
      </c>
      <c r="O28" s="19">
        <f t="shared" si="8"/>
        <v>0</v>
      </c>
    </row>
    <row r="29" spans="1:15" ht="24" customHeight="1">
      <c r="A29" s="12">
        <v>20</v>
      </c>
      <c r="B29" s="75" t="s">
        <v>62</v>
      </c>
      <c r="C29" s="16" t="s">
        <v>19</v>
      </c>
      <c r="D29" s="76">
        <v>330</v>
      </c>
      <c r="E29" s="50"/>
      <c r="F29" s="51"/>
      <c r="G29" s="17">
        <f t="shared" si="0"/>
        <v>0</v>
      </c>
      <c r="H29" s="18">
        <f t="shared" si="9"/>
        <v>0</v>
      </c>
      <c r="I29" s="19">
        <f t="shared" si="2"/>
        <v>0</v>
      </c>
      <c r="J29" s="77">
        <f t="shared" si="3"/>
        <v>99</v>
      </c>
      <c r="K29" s="18">
        <f t="shared" si="10"/>
        <v>0</v>
      </c>
      <c r="L29" s="19">
        <f t="shared" si="5"/>
        <v>0</v>
      </c>
      <c r="M29" s="52">
        <f t="shared" si="11"/>
        <v>429</v>
      </c>
      <c r="N29" s="18">
        <f t="shared" si="12"/>
        <v>0</v>
      </c>
      <c r="O29" s="19">
        <f t="shared" si="8"/>
        <v>0</v>
      </c>
    </row>
    <row r="30" spans="1:15" ht="24" customHeight="1">
      <c r="A30" s="12">
        <v>21</v>
      </c>
      <c r="B30" s="75" t="s">
        <v>63</v>
      </c>
      <c r="C30" s="16" t="s">
        <v>19</v>
      </c>
      <c r="D30" s="76">
        <v>330</v>
      </c>
      <c r="E30" s="50"/>
      <c r="F30" s="51"/>
      <c r="G30" s="17">
        <f>E30*F30+E30</f>
        <v>0</v>
      </c>
      <c r="H30" s="18">
        <f t="shared" si="9"/>
        <v>0</v>
      </c>
      <c r="I30" s="19">
        <f t="shared" si="2"/>
        <v>0</v>
      </c>
      <c r="J30" s="77">
        <f t="shared" si="3"/>
        <v>99</v>
      </c>
      <c r="K30" s="18">
        <f t="shared" si="10"/>
        <v>0</v>
      </c>
      <c r="L30" s="19">
        <f t="shared" si="5"/>
        <v>0</v>
      </c>
      <c r="M30" s="52">
        <f t="shared" si="11"/>
        <v>429</v>
      </c>
      <c r="N30" s="18">
        <f t="shared" si="12"/>
        <v>0</v>
      </c>
      <c r="O30" s="19">
        <f t="shared" si="8"/>
        <v>0</v>
      </c>
    </row>
    <row r="31" spans="1:15" ht="24" customHeight="1">
      <c r="A31" s="12">
        <v>22</v>
      </c>
      <c r="B31" s="75" t="s">
        <v>47</v>
      </c>
      <c r="C31" s="16" t="s">
        <v>19</v>
      </c>
      <c r="D31" s="76">
        <v>75</v>
      </c>
      <c r="E31" s="49"/>
      <c r="F31" s="51"/>
      <c r="G31" s="17">
        <f t="shared" si="0"/>
        <v>0</v>
      </c>
      <c r="H31" s="18">
        <f t="shared" ref="H31:H37" si="13">D31*E31</f>
        <v>0</v>
      </c>
      <c r="I31" s="19">
        <f t="shared" si="2"/>
        <v>0</v>
      </c>
      <c r="J31" s="77">
        <f t="shared" si="3"/>
        <v>23</v>
      </c>
      <c r="K31" s="18">
        <f t="shared" ref="K31:K37" si="14">J31*E31</f>
        <v>0</v>
      </c>
      <c r="L31" s="19">
        <f t="shared" si="5"/>
        <v>0</v>
      </c>
      <c r="M31" s="52">
        <f t="shared" ref="M31:M37" si="15">D31+J31</f>
        <v>98</v>
      </c>
      <c r="N31" s="18">
        <f t="shared" ref="N31:N37" si="16">M31*E31</f>
        <v>0</v>
      </c>
      <c r="O31" s="19">
        <f t="shared" si="8"/>
        <v>0</v>
      </c>
    </row>
    <row r="32" spans="1:15" ht="24" customHeight="1">
      <c r="A32" s="12">
        <v>23</v>
      </c>
      <c r="B32" s="75" t="s">
        <v>48</v>
      </c>
      <c r="C32" s="16" t="s">
        <v>19</v>
      </c>
      <c r="D32" s="76">
        <v>62</v>
      </c>
      <c r="E32" s="50"/>
      <c r="F32" s="51"/>
      <c r="G32" s="17">
        <f>E32*F32+E32</f>
        <v>0</v>
      </c>
      <c r="H32" s="18">
        <f t="shared" si="13"/>
        <v>0</v>
      </c>
      <c r="I32" s="19">
        <f t="shared" si="2"/>
        <v>0</v>
      </c>
      <c r="J32" s="77">
        <f t="shared" si="3"/>
        <v>19</v>
      </c>
      <c r="K32" s="18">
        <f t="shared" si="14"/>
        <v>0</v>
      </c>
      <c r="L32" s="19">
        <f t="shared" si="5"/>
        <v>0</v>
      </c>
      <c r="M32" s="52">
        <f t="shared" si="15"/>
        <v>81</v>
      </c>
      <c r="N32" s="18">
        <f t="shared" si="16"/>
        <v>0</v>
      </c>
      <c r="O32" s="19">
        <f t="shared" si="8"/>
        <v>0</v>
      </c>
    </row>
    <row r="33" spans="1:15" ht="24" customHeight="1">
      <c r="A33" s="12">
        <v>24</v>
      </c>
      <c r="B33" s="75" t="s">
        <v>31</v>
      </c>
      <c r="C33" s="16" t="s">
        <v>19</v>
      </c>
      <c r="D33" s="76">
        <v>245</v>
      </c>
      <c r="E33" s="50"/>
      <c r="F33" s="51"/>
      <c r="G33" s="17">
        <f t="shared" si="0"/>
        <v>0</v>
      </c>
      <c r="H33" s="18">
        <f t="shared" si="13"/>
        <v>0</v>
      </c>
      <c r="I33" s="19">
        <f t="shared" si="2"/>
        <v>0</v>
      </c>
      <c r="J33" s="77">
        <f t="shared" si="3"/>
        <v>74</v>
      </c>
      <c r="K33" s="18">
        <f t="shared" si="14"/>
        <v>0</v>
      </c>
      <c r="L33" s="19">
        <f t="shared" si="5"/>
        <v>0</v>
      </c>
      <c r="M33" s="52">
        <f t="shared" si="15"/>
        <v>319</v>
      </c>
      <c r="N33" s="18">
        <f t="shared" si="16"/>
        <v>0</v>
      </c>
      <c r="O33" s="19">
        <f t="shared" si="8"/>
        <v>0</v>
      </c>
    </row>
    <row r="34" spans="1:15" ht="24" customHeight="1">
      <c r="A34" s="12">
        <v>25</v>
      </c>
      <c r="B34" s="75" t="s">
        <v>30</v>
      </c>
      <c r="C34" s="16" t="s">
        <v>19</v>
      </c>
      <c r="D34" s="76">
        <v>125</v>
      </c>
      <c r="E34" s="50"/>
      <c r="F34" s="51"/>
      <c r="G34" s="17">
        <f t="shared" si="0"/>
        <v>0</v>
      </c>
      <c r="H34" s="18">
        <f t="shared" si="13"/>
        <v>0</v>
      </c>
      <c r="I34" s="19">
        <f t="shared" si="2"/>
        <v>0</v>
      </c>
      <c r="J34" s="77">
        <f t="shared" si="3"/>
        <v>38</v>
      </c>
      <c r="K34" s="18">
        <f t="shared" si="14"/>
        <v>0</v>
      </c>
      <c r="L34" s="19">
        <f t="shared" si="5"/>
        <v>0</v>
      </c>
      <c r="M34" s="52">
        <f t="shared" si="15"/>
        <v>163</v>
      </c>
      <c r="N34" s="18">
        <f t="shared" si="16"/>
        <v>0</v>
      </c>
      <c r="O34" s="19">
        <f t="shared" si="8"/>
        <v>0</v>
      </c>
    </row>
    <row r="35" spans="1:15" ht="24" customHeight="1">
      <c r="A35" s="12">
        <v>26</v>
      </c>
      <c r="B35" s="75" t="s">
        <v>49</v>
      </c>
      <c r="C35" s="16" t="s">
        <v>19</v>
      </c>
      <c r="D35" s="76">
        <v>12</v>
      </c>
      <c r="E35" s="50"/>
      <c r="F35" s="51"/>
      <c r="G35" s="17">
        <f t="shared" si="0"/>
        <v>0</v>
      </c>
      <c r="H35" s="18">
        <f t="shared" si="13"/>
        <v>0</v>
      </c>
      <c r="I35" s="19">
        <f t="shared" si="2"/>
        <v>0</v>
      </c>
      <c r="J35" s="77">
        <f t="shared" si="3"/>
        <v>4</v>
      </c>
      <c r="K35" s="18">
        <f t="shared" si="14"/>
        <v>0</v>
      </c>
      <c r="L35" s="19">
        <f t="shared" si="5"/>
        <v>0</v>
      </c>
      <c r="M35" s="52">
        <f t="shared" si="15"/>
        <v>16</v>
      </c>
      <c r="N35" s="18">
        <f t="shared" si="16"/>
        <v>0</v>
      </c>
      <c r="O35" s="19">
        <f t="shared" si="8"/>
        <v>0</v>
      </c>
    </row>
    <row r="36" spans="1:15" ht="24" customHeight="1">
      <c r="A36" s="12">
        <v>27</v>
      </c>
      <c r="B36" s="75" t="s">
        <v>29</v>
      </c>
      <c r="C36" s="16" t="s">
        <v>19</v>
      </c>
      <c r="D36" s="76">
        <v>49</v>
      </c>
      <c r="E36" s="50"/>
      <c r="F36" s="51"/>
      <c r="G36" s="17">
        <f>E36*F36+E36</f>
        <v>0</v>
      </c>
      <c r="H36" s="18">
        <f t="shared" si="13"/>
        <v>0</v>
      </c>
      <c r="I36" s="19">
        <f t="shared" si="2"/>
        <v>0</v>
      </c>
      <c r="J36" s="77">
        <f t="shared" si="3"/>
        <v>15</v>
      </c>
      <c r="K36" s="18">
        <f t="shared" si="14"/>
        <v>0</v>
      </c>
      <c r="L36" s="19">
        <f t="shared" si="5"/>
        <v>0</v>
      </c>
      <c r="M36" s="52">
        <f t="shared" si="15"/>
        <v>64</v>
      </c>
      <c r="N36" s="18">
        <f t="shared" si="16"/>
        <v>0</v>
      </c>
      <c r="O36" s="19">
        <f t="shared" si="8"/>
        <v>0</v>
      </c>
    </row>
    <row r="37" spans="1:15" ht="24" customHeight="1">
      <c r="A37" s="12">
        <v>28</v>
      </c>
      <c r="B37" s="75" t="s">
        <v>50</v>
      </c>
      <c r="C37" s="16" t="s">
        <v>19</v>
      </c>
      <c r="D37" s="76">
        <v>800</v>
      </c>
      <c r="E37" s="50"/>
      <c r="F37" s="51"/>
      <c r="G37" s="17">
        <f>E37*F37+E37</f>
        <v>0</v>
      </c>
      <c r="H37" s="18">
        <f t="shared" si="13"/>
        <v>0</v>
      </c>
      <c r="I37" s="19">
        <f t="shared" si="2"/>
        <v>0</v>
      </c>
      <c r="J37" s="77">
        <f t="shared" si="3"/>
        <v>240</v>
      </c>
      <c r="K37" s="18">
        <f t="shared" si="14"/>
        <v>0</v>
      </c>
      <c r="L37" s="19">
        <f t="shared" si="5"/>
        <v>0</v>
      </c>
      <c r="M37" s="52">
        <f t="shared" si="15"/>
        <v>1040</v>
      </c>
      <c r="N37" s="18">
        <f t="shared" si="16"/>
        <v>0</v>
      </c>
      <c r="O37" s="19">
        <f t="shared" si="8"/>
        <v>0</v>
      </c>
    </row>
    <row r="38" spans="1:15" ht="24" customHeight="1">
      <c r="A38" s="12">
        <v>29</v>
      </c>
      <c r="B38" s="75" t="s">
        <v>27</v>
      </c>
      <c r="C38" s="16" t="s">
        <v>19</v>
      </c>
      <c r="D38" s="76">
        <v>210</v>
      </c>
      <c r="E38" s="50"/>
      <c r="F38" s="51"/>
      <c r="G38" s="17">
        <f t="shared" si="0"/>
        <v>0</v>
      </c>
      <c r="H38" s="18">
        <f t="shared" ref="H38" si="17">D38*E38</f>
        <v>0</v>
      </c>
      <c r="I38" s="19">
        <f t="shared" si="2"/>
        <v>0</v>
      </c>
      <c r="J38" s="77">
        <f t="shared" si="3"/>
        <v>63</v>
      </c>
      <c r="K38" s="18">
        <f t="shared" ref="K38" si="18">J38*E38</f>
        <v>0</v>
      </c>
      <c r="L38" s="19">
        <f t="shared" si="5"/>
        <v>0</v>
      </c>
      <c r="M38" s="52">
        <f t="shared" ref="M38" si="19">D38+J38</f>
        <v>273</v>
      </c>
      <c r="N38" s="18">
        <f t="shared" ref="N38" si="20">M38*E38</f>
        <v>0</v>
      </c>
      <c r="O38" s="19">
        <f t="shared" si="8"/>
        <v>0</v>
      </c>
    </row>
    <row r="39" spans="1:15" ht="36" customHeight="1" thickBot="1">
      <c r="A39" s="20"/>
      <c r="B39" s="55"/>
      <c r="C39" s="20"/>
      <c r="D39" s="62"/>
      <c r="E39" s="43"/>
      <c r="F39" s="21"/>
      <c r="G39" s="21"/>
      <c r="H39" s="100" t="s">
        <v>3</v>
      </c>
      <c r="I39" s="101"/>
      <c r="J39" s="68"/>
      <c r="K39" s="103" t="s">
        <v>4</v>
      </c>
      <c r="L39" s="104"/>
      <c r="M39" s="22"/>
      <c r="N39" s="105" t="s">
        <v>5</v>
      </c>
      <c r="O39" s="106"/>
    </row>
    <row r="40" spans="1:15" ht="24.9" customHeight="1" thickBot="1">
      <c r="A40" s="98" t="s">
        <v>52</v>
      </c>
      <c r="B40" s="99"/>
      <c r="C40" s="99"/>
      <c r="D40" s="99"/>
      <c r="E40" s="99"/>
      <c r="F40" s="99"/>
      <c r="G40" s="99"/>
      <c r="H40" s="23"/>
      <c r="I40" s="24">
        <f>SUM(I10:I38)</f>
        <v>0</v>
      </c>
      <c r="J40" s="68"/>
      <c r="K40" s="25"/>
      <c r="L40" s="26">
        <f>SUM(L10:L38)</f>
        <v>0</v>
      </c>
      <c r="M40" s="22"/>
      <c r="N40" s="25"/>
      <c r="O40" s="27">
        <f>SUM(O10:O38)</f>
        <v>0</v>
      </c>
    </row>
    <row r="41" spans="1:15" ht="24.9" customHeight="1" thickBot="1">
      <c r="A41" s="94" t="s">
        <v>53</v>
      </c>
      <c r="B41" s="95"/>
      <c r="C41" s="95"/>
      <c r="D41" s="95"/>
      <c r="E41" s="95"/>
      <c r="F41" s="95"/>
      <c r="G41" s="95"/>
      <c r="H41" s="24">
        <f>SUM(H10:H38)</f>
        <v>0</v>
      </c>
      <c r="I41" s="28"/>
      <c r="J41" s="68"/>
      <c r="K41" s="29">
        <f>SUM(K10:K38)</f>
        <v>0</v>
      </c>
      <c r="L41" s="30"/>
      <c r="M41" s="22"/>
      <c r="N41" s="31">
        <f>SUM(N10:N38)</f>
        <v>0</v>
      </c>
      <c r="O41" s="30"/>
    </row>
    <row r="42" spans="1:15" ht="24.9" customHeight="1" thickBot="1">
      <c r="A42" s="96" t="s">
        <v>54</v>
      </c>
      <c r="B42" s="97"/>
      <c r="C42" s="97"/>
      <c r="D42" s="97"/>
      <c r="E42" s="97"/>
      <c r="F42" s="97"/>
      <c r="G42" s="97"/>
      <c r="H42" s="24">
        <f>I40-H41</f>
        <v>0</v>
      </c>
      <c r="I42" s="32"/>
      <c r="J42" s="68"/>
      <c r="K42" s="29">
        <f>L40-K41</f>
        <v>0</v>
      </c>
      <c r="L42" s="30"/>
      <c r="M42" s="22"/>
      <c r="N42" s="31">
        <f>O40-N41</f>
        <v>0</v>
      </c>
      <c r="O42" s="30"/>
    </row>
    <row r="43" spans="1:15" ht="13.2">
      <c r="A43" s="37"/>
      <c r="B43" s="56"/>
      <c r="C43" s="37"/>
      <c r="D43" s="62"/>
      <c r="E43" s="43"/>
      <c r="F43" s="37"/>
      <c r="G43" s="37"/>
      <c r="H43" s="37"/>
      <c r="I43" s="37"/>
      <c r="J43" s="69"/>
      <c r="K43" s="38"/>
      <c r="L43" s="39"/>
      <c r="M43" s="38"/>
      <c r="N43" s="38"/>
      <c r="O43" s="39"/>
    </row>
    <row r="44" spans="1:15" ht="13.2">
      <c r="A44" s="33"/>
      <c r="B44" s="57"/>
      <c r="C44" s="33"/>
      <c r="F44" s="33"/>
      <c r="G44" s="33"/>
      <c r="H44" s="33"/>
      <c r="I44" s="33"/>
      <c r="J44" s="70"/>
      <c r="K44" s="33"/>
      <c r="L44" s="33"/>
      <c r="M44" s="33"/>
      <c r="N44" s="33"/>
      <c r="O44" s="33"/>
    </row>
    <row r="45" spans="1:15" ht="60.75" customHeight="1">
      <c r="A45" s="40"/>
      <c r="B45" s="58"/>
      <c r="C45" s="40"/>
      <c r="D45" s="64"/>
      <c r="E45" s="45"/>
      <c r="F45" s="40"/>
      <c r="G45" s="40"/>
      <c r="H45" s="40"/>
      <c r="I45" s="40"/>
      <c r="J45" s="102" t="s">
        <v>25</v>
      </c>
      <c r="K45" s="102"/>
      <c r="L45" s="102"/>
      <c r="M45" s="102"/>
      <c r="N45" s="102"/>
      <c r="O45" s="40"/>
    </row>
    <row r="46" spans="1:15" ht="13.5" customHeight="1">
      <c r="A46" s="40"/>
      <c r="B46" s="58"/>
      <c r="C46" s="40"/>
      <c r="D46" s="64"/>
      <c r="E46" s="45"/>
      <c r="F46" s="40"/>
      <c r="G46" s="40"/>
      <c r="H46" s="40"/>
      <c r="I46" s="40"/>
      <c r="J46" s="72"/>
      <c r="K46" s="72"/>
      <c r="L46" s="72"/>
      <c r="M46" s="72"/>
      <c r="N46" s="72"/>
      <c r="O46" s="40"/>
    </row>
    <row r="47" spans="1:15" ht="13.2">
      <c r="A47" s="33"/>
      <c r="B47" s="78" t="s">
        <v>37</v>
      </c>
      <c r="C47" s="78"/>
      <c r="D47" s="78"/>
      <c r="E47" s="78"/>
      <c r="F47" s="78"/>
      <c r="G47" s="78"/>
      <c r="H47" s="78"/>
      <c r="I47" s="33"/>
      <c r="J47" s="70"/>
      <c r="K47" s="33"/>
      <c r="L47" s="33"/>
      <c r="M47" s="33"/>
      <c r="N47" s="33"/>
      <c r="O47" s="33"/>
    </row>
    <row r="48" spans="1:15" ht="22.5" customHeight="1">
      <c r="A48" s="33"/>
      <c r="B48" s="78" t="s">
        <v>51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33"/>
    </row>
    <row r="49" spans="1:15" ht="13.2">
      <c r="A49" s="33"/>
      <c r="B49" s="78"/>
      <c r="C49" s="78"/>
      <c r="D49" s="78"/>
      <c r="E49" s="78"/>
      <c r="F49" s="78"/>
      <c r="G49" s="78"/>
      <c r="H49" s="78"/>
      <c r="I49" s="33"/>
      <c r="J49" s="70"/>
      <c r="K49" s="33"/>
      <c r="L49" s="33"/>
      <c r="M49" s="33"/>
      <c r="N49" s="33"/>
      <c r="O49" s="33"/>
    </row>
    <row r="50" spans="1:15" ht="13.2">
      <c r="A50" s="33"/>
      <c r="B50" s="57"/>
      <c r="C50" s="33"/>
      <c r="F50" s="33"/>
      <c r="G50" s="33"/>
      <c r="H50" s="33"/>
      <c r="I50" s="33"/>
      <c r="J50" s="70"/>
      <c r="K50" s="33"/>
      <c r="L50" s="33"/>
      <c r="M50" s="33"/>
      <c r="N50" s="33"/>
      <c r="O50" s="33"/>
    </row>
  </sheetData>
  <mergeCells count="22">
    <mergeCell ref="H39:I39"/>
    <mergeCell ref="B48:N48"/>
    <mergeCell ref="J45:N45"/>
    <mergeCell ref="K39:L39"/>
    <mergeCell ref="N39:O39"/>
    <mergeCell ref="B47:H47"/>
    <mergeCell ref="B49:H49"/>
    <mergeCell ref="K1:O1"/>
    <mergeCell ref="A4:O4"/>
    <mergeCell ref="A5:O5"/>
    <mergeCell ref="A6:A7"/>
    <mergeCell ref="B6:B7"/>
    <mergeCell ref="C6:C7"/>
    <mergeCell ref="A1:E1"/>
    <mergeCell ref="M2:O2"/>
    <mergeCell ref="M3:O3"/>
    <mergeCell ref="J6:L6"/>
    <mergeCell ref="M6:O6"/>
    <mergeCell ref="D6:I6"/>
    <mergeCell ref="A41:G41"/>
    <mergeCell ref="A42:G42"/>
    <mergeCell ref="A40:G4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5B08FE4-2EA6-4A1A-9958-F4A47617438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2023-08-31T09:54:49Z</cp:lastPrinted>
  <dcterms:created xsi:type="dcterms:W3CDTF">2017-09-27T09:48:48Z</dcterms:created>
  <dcterms:modified xsi:type="dcterms:W3CDTF">2024-09-20T08:17:27Z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6d1e1353-343d-4e96-b4e2-b432af513ab5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s5636:Creator type=author">
    <vt:lpwstr>Ciastek Rafał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10.100.125.35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