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800" windowHeight="10185"/>
  </bookViews>
  <sheets>
    <sheet name="Zał 1 - Tereny wiejskie" sheetId="9" r:id="rId1"/>
    <sheet name="Zał nr 2 - Place zabaw" sheetId="11" r:id="rId2"/>
    <sheet name="Zał 3- Zakup materiałów" sheetId="10" r:id="rId3"/>
    <sheet name="Zał 4 - Miesięczne zestawienie" sheetId="7" r:id="rId4"/>
  </sheets>
  <definedNames>
    <definedName name="_xlnm._FilterDatabase" localSheetId="0" hidden="1">'Zał 1 - Tereny wiejskie'!$A$3:$F$30</definedName>
    <definedName name="_xlnm.Print_Area" localSheetId="2">'Zał 3- Zakup materiałów'!$A$1:$C$6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9" l="1"/>
  <c r="H12" i="11"/>
  <c r="H32" i="11" l="1"/>
  <c r="H30" i="11"/>
  <c r="H9" i="11"/>
  <c r="H7" i="11"/>
  <c r="D29" i="9"/>
  <c r="D20" i="9"/>
  <c r="D18" i="9"/>
  <c r="D15" i="9"/>
  <c r="D14" i="9"/>
  <c r="D5" i="9"/>
  <c r="D38" i="9" s="1"/>
  <c r="H36" i="11" l="1"/>
</calcChain>
</file>

<file path=xl/sharedStrings.xml><?xml version="1.0" encoding="utf-8"?>
<sst xmlns="http://schemas.openxmlformats.org/spreadsheetml/2006/main" count="236" uniqueCount="177">
  <si>
    <t>Wtelno</t>
  </si>
  <si>
    <t>Buszkowo</t>
  </si>
  <si>
    <t>Nowy Dwór</t>
  </si>
  <si>
    <t>268/25</t>
  </si>
  <si>
    <t>TAK</t>
  </si>
  <si>
    <t>NIE</t>
  </si>
  <si>
    <t>66/4, 66/5</t>
  </si>
  <si>
    <t>Samociążek</t>
  </si>
  <si>
    <t>Mąkowarsko</t>
  </si>
  <si>
    <t>działka  przy parkinu koło szkoły</t>
  </si>
  <si>
    <t>147</t>
  </si>
  <si>
    <t>Salno</t>
  </si>
  <si>
    <t xml:space="preserve">teren plaży oraz boisko przy byłej szkole w Salnie </t>
  </si>
  <si>
    <t>Łąsko Wielkie</t>
  </si>
  <si>
    <t>teren przy figurze przydrożnej, teren przy stawie</t>
  </si>
  <si>
    <t>Nowy Jasiniec</t>
  </si>
  <si>
    <t>Stary Dwór</t>
  </si>
  <si>
    <t xml:space="preserve">Góra św Jana (wykrzewienie i koszenie) </t>
  </si>
  <si>
    <t>288</t>
  </si>
  <si>
    <t>Tryszczyn</t>
  </si>
  <si>
    <t>Wierzchucin Królewski</t>
  </si>
  <si>
    <t>koszenie trawy</t>
  </si>
  <si>
    <t>123/13</t>
  </si>
  <si>
    <t>teren przy blokach</t>
  </si>
  <si>
    <t>96/42</t>
  </si>
  <si>
    <t>100/6</t>
  </si>
  <si>
    <t>L.p.</t>
  </si>
  <si>
    <t>SUMA</t>
  </si>
  <si>
    <t>Nr działki ewid.</t>
  </si>
  <si>
    <t>Sołectwo</t>
  </si>
  <si>
    <t>Opis terenu</t>
  </si>
  <si>
    <t>Powierzchnia terenów zieleni [m2]</t>
  </si>
  <si>
    <t>Materiał</t>
  </si>
  <si>
    <t>Ilość</t>
  </si>
  <si>
    <t>Załącznik nr 4</t>
  </si>
  <si>
    <t>Zakres wykonanej usługi (opis)</t>
  </si>
  <si>
    <t xml:space="preserve">Lokalizacja </t>
  </si>
  <si>
    <t xml:space="preserve"> Termin wykonania </t>
  </si>
  <si>
    <t xml:space="preserve">Ilość jednostek </t>
  </si>
  <si>
    <t>Przyczyny niewykonania usługi  (w tym częściowego)</t>
  </si>
  <si>
    <t>Miesięczne zestawienie wykonanych prac w okresie rozliczeniowym -…………………………..</t>
  </si>
  <si>
    <t>Wykaz materiałów niezbędnych do realizacji zamówienia</t>
  </si>
  <si>
    <t>10 l</t>
  </si>
  <si>
    <t xml:space="preserve">Grzybobójcze środki ochrony roślin </t>
  </si>
  <si>
    <t xml:space="preserve">Owadobójcze środki ochrony roślin </t>
  </si>
  <si>
    <t>50 l</t>
  </si>
  <si>
    <t xml:space="preserve">Mieszanka nasion traw, odporna na warunki miejske i częste wydeptywanie na podłoże o obniżonych wymaganiach glebowych </t>
  </si>
  <si>
    <t>Witacze i billboardy</t>
  </si>
  <si>
    <t>Żywopłoty (TAK/NIE)</t>
  </si>
  <si>
    <t>Stopka (Okole)</t>
  </si>
  <si>
    <t xml:space="preserve"> 210</t>
  </si>
  <si>
    <t>93</t>
  </si>
  <si>
    <t>teren boiska</t>
  </si>
  <si>
    <t xml:space="preserve">123 </t>
  </si>
  <si>
    <t>teren od szosy wokół stawu</t>
  </si>
  <si>
    <t>Sołectwa</t>
  </si>
  <si>
    <t>Billboard - wykoszenie trawy, krzewów ewnetualnie ścięcie gałęzi w obrebie 1 m, w celu zwiekszenia widoczności</t>
  </si>
  <si>
    <t>Witacz- wykoszenie trawy, krzewów, ewnetualnie ścięcie gałęzi w obrebie 1 m, w celu zwiekszenia widoczności</t>
  </si>
  <si>
    <t>Witacz- wykoszenie trawy, krzewów w obrebie 1 m, w celu zwiekszenia widoczności</t>
  </si>
  <si>
    <t>teren rekreacyjny</t>
  </si>
  <si>
    <t>100, 101</t>
  </si>
  <si>
    <t>Osiek</t>
  </si>
  <si>
    <t>kompleks sportowy</t>
  </si>
  <si>
    <t>6/1</t>
  </si>
  <si>
    <t>Dziedzinek</t>
  </si>
  <si>
    <t>boisko, skrzyżowanie</t>
  </si>
  <si>
    <t>48, 83</t>
  </si>
  <si>
    <t>Stary Jasinec</t>
  </si>
  <si>
    <t>boisko</t>
  </si>
  <si>
    <t>Skarbiewo</t>
  </si>
  <si>
    <t>39/2</t>
  </si>
  <si>
    <t>Gościeradz</t>
  </si>
  <si>
    <t>Bytkowice</t>
  </si>
  <si>
    <t>teren rekreacji</t>
  </si>
  <si>
    <t>Więzowno</t>
  </si>
  <si>
    <t>teren przy stawie</t>
  </si>
  <si>
    <t>cz. 534/4</t>
  </si>
  <si>
    <t xml:space="preserve">teren przy stawie, działka przy zbiegu ul. Lipowej i Wiśniowej </t>
  </si>
  <si>
    <t>6, 112, 113/2</t>
  </si>
  <si>
    <t>188/4</t>
  </si>
  <si>
    <t>527/11</t>
  </si>
  <si>
    <t xml:space="preserve"> Krzyż na skrzyżowaniu Nad Kanałem i Osada Leśna</t>
  </si>
  <si>
    <t xml:space="preserve">Stopka </t>
  </si>
  <si>
    <t>Wykaz terenów zieleni do koszenia i utrzymania żywopłotów, drzew i krzewów w sołectwach gminy Koronowo</t>
  </si>
  <si>
    <t>30 kg</t>
  </si>
  <si>
    <t xml:space="preserve">Chwastobójcze środki ochrony roślin </t>
  </si>
  <si>
    <t>Popielewo</t>
  </si>
  <si>
    <t>44/2</t>
  </si>
  <si>
    <t>Miejscowość</t>
  </si>
  <si>
    <t>obręb</t>
  </si>
  <si>
    <t>ulica</t>
  </si>
  <si>
    <t>działka</t>
  </si>
  <si>
    <t>powierzchnia (m2)</t>
  </si>
  <si>
    <t>uwagi</t>
  </si>
  <si>
    <t>Kompleks sportowo- rekreacyjnych w Dziedzinku</t>
  </si>
  <si>
    <t>Kompleks sportowo- rekreacyjnych w Gogolinku</t>
  </si>
  <si>
    <t>Gogolinek</t>
  </si>
  <si>
    <t>105/1</t>
  </si>
  <si>
    <t>Kompleks sportowo- rekreacyjnych w Gościeradzu</t>
  </si>
  <si>
    <t>Kompleks sportowo- rekreacyjnych w Tryszczynie (przy świetlicy)</t>
  </si>
  <si>
    <t>288/4</t>
  </si>
  <si>
    <t>Kompleks sportowo- rekreacyjny w Lucimiu</t>
  </si>
  <si>
    <t>Lucim</t>
  </si>
  <si>
    <t>115/2</t>
  </si>
  <si>
    <t>Plac zabaw w Glinkach (przy świetlicy)</t>
  </si>
  <si>
    <t>Glinki</t>
  </si>
  <si>
    <t>Plac zabaw w Starym Jasińcu     (przy świetlicy)</t>
  </si>
  <si>
    <t>Stary Jasiniec</t>
  </si>
  <si>
    <t>48</t>
  </si>
  <si>
    <t>Plac zabaw w Stopce (za blokami)</t>
  </si>
  <si>
    <t>Stopka</t>
  </si>
  <si>
    <t>96/43</t>
  </si>
  <si>
    <t>Kompleks sportowo- rekreacyjny w Samociążku</t>
  </si>
  <si>
    <t>15/1</t>
  </si>
  <si>
    <t>Plac zabaw w Łąsku Małym (przy świetlicy)</t>
  </si>
  <si>
    <t>Łąsko Małe</t>
  </si>
  <si>
    <t>31/16</t>
  </si>
  <si>
    <t>Plac zabaw w Mąkowarsku (przy świetlicy)</t>
  </si>
  <si>
    <t>517</t>
  </si>
  <si>
    <t>Plac zabaw w Hucie (przy świetlicy)</t>
  </si>
  <si>
    <t>Huta</t>
  </si>
  <si>
    <t>145/2</t>
  </si>
  <si>
    <t>Plac zabaw w Wiskitnie
Strefa fitness (przy świetlicy)</t>
  </si>
  <si>
    <t>Wiskitno</t>
  </si>
  <si>
    <t>78</t>
  </si>
  <si>
    <t>Plac zabaw ze strefą fitness</t>
  </si>
  <si>
    <t>57/19</t>
  </si>
  <si>
    <t>Plac zabaw w Więzownie</t>
  </si>
  <si>
    <t>112/1</t>
  </si>
  <si>
    <t>Plac zabaw w Popielewie</t>
  </si>
  <si>
    <t>Plac zabaw w Łąsku Wielkim</t>
  </si>
  <si>
    <t>180/1</t>
  </si>
  <si>
    <t>Plac zabaw w Krąpiewie</t>
  </si>
  <si>
    <t>Krąpiewo</t>
  </si>
  <si>
    <t>Okole</t>
  </si>
  <si>
    <t xml:space="preserve">Plac zabaw w Mąkowarsku, Rybkowo </t>
  </si>
  <si>
    <t>536/109</t>
  </si>
  <si>
    <t xml:space="preserve">Plac zabaw we Wtelnie </t>
  </si>
  <si>
    <t>Plac zabaw w Nowym Dworze</t>
  </si>
  <si>
    <t>8/5</t>
  </si>
  <si>
    <t xml:space="preserve">Plac zabaw w Nowym Jasińcu (OSA) </t>
  </si>
  <si>
    <t>94, 93</t>
  </si>
  <si>
    <t>Wiata grilowa wraz z utwradzneiem terenu w sołectwie Nowy Jasiniec</t>
  </si>
  <si>
    <t>Plac zabaw, Siłownia zewnętrzna, strefa fitness w Wierzchucinie Królewskim</t>
  </si>
  <si>
    <t>143/3, 140</t>
  </si>
  <si>
    <t>Teren rekreacyjny wokół zbiornika wodnego Stopka</t>
  </si>
  <si>
    <t>świetlica wiejska oraz strefa fitness</t>
  </si>
  <si>
    <t>277/4</t>
  </si>
  <si>
    <t>Plac zabaw Bieskowo</t>
  </si>
  <si>
    <t>314/23</t>
  </si>
  <si>
    <t>Gogolin</t>
  </si>
  <si>
    <t>52/2</t>
  </si>
  <si>
    <t>Plac zabaw, strefa fitness</t>
  </si>
  <si>
    <t>157/2</t>
  </si>
  <si>
    <t>Suma</t>
  </si>
  <si>
    <t>Wykaz placów zabaw na terenie miejskim i wiejskim Gminy Koronowo.</t>
  </si>
  <si>
    <t>Plac zabaw w Morzewcu (przy świetlicy)</t>
  </si>
  <si>
    <t xml:space="preserve">30/3, </t>
  </si>
  <si>
    <t>36/1, 36/2</t>
  </si>
  <si>
    <t>248/2</t>
  </si>
  <si>
    <t>teren przy parkingu</t>
  </si>
  <si>
    <t>boisko Rybkowo</t>
  </si>
  <si>
    <t>200/1, 118/1, 118/2</t>
  </si>
  <si>
    <t>13211/7</t>
  </si>
  <si>
    <t>608/4 340/1</t>
  </si>
  <si>
    <t>86/5</t>
  </si>
  <si>
    <t>62/7</t>
  </si>
  <si>
    <t xml:space="preserve">Wtelno </t>
  </si>
  <si>
    <t>Teren przy budynku komunalnym</t>
  </si>
  <si>
    <t>dodatkowo konieczne odchwaszczanie powierzchni bezpiecznej na placu zabaw, która jest wykonana z piasku. Część wymagająca odchwaszczenia to około 260m2</t>
  </si>
  <si>
    <t>boisko, skarpa</t>
  </si>
  <si>
    <t>112/11</t>
  </si>
  <si>
    <t>Załącznik nr 3</t>
  </si>
  <si>
    <t>Załącznik nr 1</t>
  </si>
  <si>
    <t>Załącznik nr 2</t>
  </si>
  <si>
    <t xml:space="preserve">Plac zabaw </t>
  </si>
  <si>
    <t xml:space="preserve">Uwagi (np. nazwa zastosowanego środka owadobójczego, grzybobójczego, nawozu)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</si>
</sst>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6">
    <xf numFmtId="0" fontId="0" fillId="0" borderId="0" xfId="0"/>
    <xf numFmtId="0" fontId="10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16" xfId="0" applyFont="1" applyBorder="1"/>
    <xf numFmtId="0" fontId="8" fillId="0" borderId="2" xfId="0" applyFont="1" applyBorder="1"/>
    <xf numFmtId="0" fontId="8" fillId="0" borderId="1" xfId="0" applyFont="1" applyBorder="1" applyAlignment="1">
      <alignment horizontal="center" wrapText="1"/>
    </xf>
    <xf numFmtId="0" fontId="8" fillId="0" borderId="4" xfId="0" applyFont="1" applyBorder="1"/>
    <xf numFmtId="0" fontId="8" fillId="0" borderId="1" xfId="0" applyFont="1" applyBorder="1"/>
    <xf numFmtId="0" fontId="8" fillId="0" borderId="17" xfId="0" applyFont="1" applyBorder="1"/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0" fontId="8" fillId="0" borderId="0" xfId="1" applyAlignment="1">
      <alignment horizontal="right"/>
    </xf>
    <xf numFmtId="0" fontId="7" fillId="0" borderId="0" xfId="2"/>
    <xf numFmtId="4" fontId="7" fillId="0" borderId="0" xfId="2" applyNumberFormat="1"/>
    <xf numFmtId="0" fontId="0" fillId="0" borderId="0" xfId="0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6" fillId="0" borderId="0" xfId="2" applyFont="1"/>
    <xf numFmtId="0" fontId="17" fillId="0" borderId="0" xfId="0" applyFont="1"/>
    <xf numFmtId="0" fontId="10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2" applyFont="1"/>
    <xf numFmtId="0" fontId="11" fillId="0" borderId="1" xfId="0" applyFont="1" applyBorder="1" applyAlignment="1">
      <alignment horizontal="center" vertical="center" wrapText="1"/>
    </xf>
    <xf numFmtId="0" fontId="14" fillId="0" borderId="0" xfId="2" applyFont="1"/>
    <xf numFmtId="49" fontId="11" fillId="0" borderId="1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4" fillId="0" borderId="0" xfId="2" applyFont="1"/>
    <xf numFmtId="0" fontId="15" fillId="3" borderId="24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13" fillId="0" borderId="18" xfId="2" applyFont="1" applyBorder="1" applyAlignment="1">
      <alignment horizontal="left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3" borderId="25" xfId="0" applyFont="1" applyFill="1" applyBorder="1" applyAlignment="1">
      <alignment horizontal="right" vertical="center" wrapText="1"/>
    </xf>
    <xf numFmtId="0" fontId="11" fillId="3" borderId="18" xfId="0" applyFont="1" applyFill="1" applyBorder="1" applyAlignment="1">
      <alignment horizontal="right" vertical="center" wrapText="1"/>
    </xf>
    <xf numFmtId="0" fontId="11" fillId="3" borderId="26" xfId="0" applyFont="1" applyFill="1" applyBorder="1" applyAlignment="1">
      <alignment horizontal="right" vertical="center" wrapText="1"/>
    </xf>
    <xf numFmtId="0" fontId="10" fillId="3" borderId="25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Medium9"/>
  <colors>
    <mruColors>
      <color rgb="FFFF00FF"/>
      <color rgb="FF00FFFF"/>
      <color rgb="FF9F1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G38"/>
  <sheetViews>
    <sheetView tabSelected="1" zoomScaleNormal="100" workbookViewId="0">
      <selection activeCell="G3" sqref="G3"/>
    </sheetView>
  </sheetViews>
  <sheetFormatPr defaultColWidth="9.140625" defaultRowHeight="15" x14ac:dyDescent="0.25"/>
  <cols>
    <col min="1" max="1" width="9.140625" style="17"/>
    <col min="2" max="2" width="23.28515625" style="17" customWidth="1"/>
    <col min="3" max="3" width="12.85546875" style="17" customWidth="1"/>
    <col min="4" max="4" width="16.42578125" style="18" customWidth="1"/>
    <col min="5" max="5" width="35.5703125" style="17" customWidth="1"/>
    <col min="6" max="6" width="20.7109375" style="17" customWidth="1"/>
    <col min="7" max="16384" width="9.140625" style="17"/>
  </cols>
  <sheetData>
    <row r="1" spans="1:7" ht="18.75" customHeight="1" x14ac:dyDescent="0.25">
      <c r="A1" s="78" t="s">
        <v>83</v>
      </c>
      <c r="B1" s="78"/>
      <c r="C1" s="78"/>
      <c r="D1" s="78"/>
      <c r="E1" s="78"/>
      <c r="F1" s="63" t="s">
        <v>173</v>
      </c>
    </row>
    <row r="2" spans="1:7" ht="19.5" customHeight="1" thickBot="1" x14ac:dyDescent="0.3">
      <c r="A2" s="79"/>
      <c r="B2" s="79"/>
      <c r="C2" s="79"/>
      <c r="D2" s="79"/>
      <c r="E2" s="79"/>
    </row>
    <row r="3" spans="1:7" ht="44.45" customHeight="1" x14ac:dyDescent="0.25">
      <c r="A3" s="22" t="s">
        <v>26</v>
      </c>
      <c r="B3" s="23" t="s">
        <v>29</v>
      </c>
      <c r="C3" s="20" t="s">
        <v>28</v>
      </c>
      <c r="D3" s="20" t="s">
        <v>31</v>
      </c>
      <c r="E3" s="24" t="s">
        <v>30</v>
      </c>
      <c r="F3" s="21" t="s">
        <v>48</v>
      </c>
    </row>
    <row r="4" spans="1:7" ht="16.5" x14ac:dyDescent="0.25">
      <c r="A4" s="80" t="s">
        <v>55</v>
      </c>
      <c r="B4" s="81"/>
      <c r="C4" s="81"/>
      <c r="D4" s="81"/>
      <c r="E4" s="81"/>
      <c r="F4" s="82"/>
    </row>
    <row r="5" spans="1:7" ht="16.5" x14ac:dyDescent="0.25">
      <c r="A5" s="25">
        <v>1</v>
      </c>
      <c r="B5" s="31" t="s">
        <v>49</v>
      </c>
      <c r="C5" s="38" t="s">
        <v>6</v>
      </c>
      <c r="D5" s="31">
        <f>817.3+1384.59</f>
        <v>2201.89</v>
      </c>
      <c r="E5" s="31" t="s">
        <v>23</v>
      </c>
      <c r="F5" s="31" t="s">
        <v>5</v>
      </c>
      <c r="G5" s="41"/>
    </row>
    <row r="6" spans="1:7" ht="16.5" x14ac:dyDescent="0.25">
      <c r="A6" s="73">
        <v>2</v>
      </c>
      <c r="B6" s="76" t="s">
        <v>82</v>
      </c>
      <c r="C6" s="35" t="s">
        <v>24</v>
      </c>
      <c r="D6" s="33">
        <v>3921.91</v>
      </c>
      <c r="E6" s="33" t="s">
        <v>23</v>
      </c>
      <c r="F6" s="33" t="s">
        <v>4</v>
      </c>
    </row>
    <row r="7" spans="1:7" ht="16.5" x14ac:dyDescent="0.25">
      <c r="A7" s="84"/>
      <c r="B7" s="83"/>
      <c r="C7" s="38" t="s">
        <v>159</v>
      </c>
      <c r="D7" s="31">
        <v>293</v>
      </c>
      <c r="E7" s="31" t="s">
        <v>68</v>
      </c>
      <c r="F7" s="31"/>
      <c r="G7" s="32"/>
    </row>
    <row r="8" spans="1:7" ht="16.5" x14ac:dyDescent="0.25">
      <c r="A8" s="74"/>
      <c r="B8" s="77"/>
      <c r="C8" s="33" t="s">
        <v>25</v>
      </c>
      <c r="D8" s="33">
        <v>1051.2</v>
      </c>
      <c r="E8" s="33" t="s">
        <v>23</v>
      </c>
      <c r="F8" s="33" t="s">
        <v>4</v>
      </c>
    </row>
    <row r="9" spans="1:7" ht="16.5" x14ac:dyDescent="0.25">
      <c r="A9" s="73">
        <v>3</v>
      </c>
      <c r="B9" s="76" t="s">
        <v>7</v>
      </c>
      <c r="C9" s="35" t="s">
        <v>113</v>
      </c>
      <c r="D9" s="33">
        <v>3100</v>
      </c>
      <c r="E9" s="33" t="s">
        <v>68</v>
      </c>
      <c r="F9" s="33"/>
    </row>
    <row r="10" spans="1:7" ht="33" x14ac:dyDescent="0.25">
      <c r="A10" s="74"/>
      <c r="B10" s="77"/>
      <c r="C10" s="35" t="s">
        <v>50</v>
      </c>
      <c r="D10" s="33">
        <v>58.38</v>
      </c>
      <c r="E10" s="33" t="s">
        <v>81</v>
      </c>
      <c r="F10" s="33" t="s">
        <v>5</v>
      </c>
    </row>
    <row r="11" spans="1:7" ht="16.5" x14ac:dyDescent="0.25">
      <c r="A11" s="36">
        <v>4</v>
      </c>
      <c r="B11" s="37" t="s">
        <v>8</v>
      </c>
      <c r="C11" s="35" t="s">
        <v>80</v>
      </c>
      <c r="D11" s="33">
        <v>5400</v>
      </c>
      <c r="E11" s="33" t="s">
        <v>161</v>
      </c>
      <c r="F11" s="33" t="s">
        <v>5</v>
      </c>
      <c r="G11" s="27"/>
    </row>
    <row r="12" spans="1:7" ht="16.5" x14ac:dyDescent="0.25">
      <c r="A12" s="73">
        <v>5</v>
      </c>
      <c r="B12" s="76" t="s">
        <v>1</v>
      </c>
      <c r="C12" s="35" t="s">
        <v>10</v>
      </c>
      <c r="D12" s="33">
        <v>253.06</v>
      </c>
      <c r="E12" s="33" t="s">
        <v>9</v>
      </c>
      <c r="F12" s="33" t="s">
        <v>4</v>
      </c>
    </row>
    <row r="13" spans="1:7" ht="16.5" x14ac:dyDescent="0.25">
      <c r="A13" s="74"/>
      <c r="B13" s="77"/>
      <c r="C13" s="35" t="s">
        <v>79</v>
      </c>
      <c r="D13" s="33">
        <v>8867</v>
      </c>
      <c r="E13" s="33" t="s">
        <v>68</v>
      </c>
      <c r="F13" s="33"/>
    </row>
    <row r="14" spans="1:7" ht="33" x14ac:dyDescent="0.25">
      <c r="A14" s="30">
        <v>6</v>
      </c>
      <c r="B14" s="33" t="s">
        <v>11</v>
      </c>
      <c r="C14" s="35" t="s">
        <v>78</v>
      </c>
      <c r="D14" s="33">
        <f>562.88+617.41+176.05</f>
        <v>1356.34</v>
      </c>
      <c r="E14" s="33" t="s">
        <v>12</v>
      </c>
      <c r="F14" s="33" t="s">
        <v>5</v>
      </c>
    </row>
    <row r="15" spans="1:7" ht="33" x14ac:dyDescent="0.25">
      <c r="A15" s="30">
        <v>7</v>
      </c>
      <c r="B15" s="33" t="s">
        <v>13</v>
      </c>
      <c r="C15" s="38" t="s">
        <v>162</v>
      </c>
      <c r="D15" s="33">
        <f>3.79+1196.01</f>
        <v>1199.8</v>
      </c>
      <c r="E15" s="33" t="s">
        <v>14</v>
      </c>
      <c r="F15" s="33" t="s">
        <v>5</v>
      </c>
      <c r="G15" s="27"/>
    </row>
    <row r="16" spans="1:7" ht="16.5" x14ac:dyDescent="0.25">
      <c r="A16" s="30">
        <v>8</v>
      </c>
      <c r="B16" s="33" t="s">
        <v>15</v>
      </c>
      <c r="C16" s="35" t="s">
        <v>51</v>
      </c>
      <c r="D16" s="33">
        <v>1947.12</v>
      </c>
      <c r="E16" s="33" t="s">
        <v>52</v>
      </c>
      <c r="F16" s="33" t="s">
        <v>5</v>
      </c>
    </row>
    <row r="17" spans="1:7" ht="16.5" x14ac:dyDescent="0.25">
      <c r="A17" s="30">
        <v>9</v>
      </c>
      <c r="B17" s="33" t="s">
        <v>16</v>
      </c>
      <c r="C17" s="35" t="s">
        <v>18</v>
      </c>
      <c r="D17" s="33">
        <v>98.51</v>
      </c>
      <c r="E17" s="33" t="s">
        <v>17</v>
      </c>
      <c r="F17" s="39" t="s">
        <v>5</v>
      </c>
    </row>
    <row r="18" spans="1:7" ht="16.5" x14ac:dyDescent="0.25">
      <c r="A18" s="73">
        <v>10</v>
      </c>
      <c r="B18" s="76" t="s">
        <v>2</v>
      </c>
      <c r="C18" s="35" t="s">
        <v>53</v>
      </c>
      <c r="D18" s="33">
        <f>1727.17</f>
        <v>1727.17</v>
      </c>
      <c r="E18" s="33" t="s">
        <v>54</v>
      </c>
      <c r="F18" s="33" t="s">
        <v>5</v>
      </c>
    </row>
    <row r="19" spans="1:7" ht="16.5" x14ac:dyDescent="0.25">
      <c r="A19" s="74"/>
      <c r="B19" s="77"/>
      <c r="C19" s="35" t="s">
        <v>139</v>
      </c>
      <c r="D19" s="33">
        <f>71+55</f>
        <v>126</v>
      </c>
      <c r="E19" s="33" t="s">
        <v>160</v>
      </c>
      <c r="F19" s="33"/>
    </row>
    <row r="20" spans="1:7" ht="33" x14ac:dyDescent="0.25">
      <c r="A20" s="73">
        <v>11</v>
      </c>
      <c r="B20" s="76" t="s">
        <v>19</v>
      </c>
      <c r="C20" s="31" t="s">
        <v>164</v>
      </c>
      <c r="D20" s="31">
        <f>3818.35+751.84</f>
        <v>4570.1899999999996</v>
      </c>
      <c r="E20" s="31" t="s">
        <v>77</v>
      </c>
      <c r="F20" s="31" t="s">
        <v>5</v>
      </c>
      <c r="G20" s="27"/>
    </row>
    <row r="21" spans="1:7" ht="16.5" x14ac:dyDescent="0.25">
      <c r="A21" s="74"/>
      <c r="B21" s="77"/>
      <c r="C21" s="33" t="s">
        <v>76</v>
      </c>
      <c r="D21" s="33">
        <v>348.91</v>
      </c>
      <c r="E21" s="33" t="s">
        <v>75</v>
      </c>
      <c r="F21" s="33" t="s">
        <v>5</v>
      </c>
    </row>
    <row r="22" spans="1:7" ht="16.5" x14ac:dyDescent="0.25">
      <c r="A22" s="30">
        <v>12</v>
      </c>
      <c r="B22" s="33" t="s">
        <v>20</v>
      </c>
      <c r="C22" s="33" t="s">
        <v>22</v>
      </c>
      <c r="D22" s="33">
        <v>762</v>
      </c>
      <c r="E22" s="33" t="s">
        <v>21</v>
      </c>
      <c r="F22" s="33" t="s">
        <v>5</v>
      </c>
    </row>
    <row r="23" spans="1:7" ht="16.5" x14ac:dyDescent="0.25">
      <c r="A23" s="30">
        <v>13</v>
      </c>
      <c r="B23" s="33" t="s">
        <v>0</v>
      </c>
      <c r="C23" s="33" t="s">
        <v>3</v>
      </c>
      <c r="D23" s="33">
        <v>2532.41</v>
      </c>
      <c r="E23" s="33"/>
      <c r="F23" s="33" t="s">
        <v>5</v>
      </c>
      <c r="G23" s="34"/>
    </row>
    <row r="24" spans="1:7" ht="16.5" x14ac:dyDescent="0.25">
      <c r="A24" s="30">
        <v>14</v>
      </c>
      <c r="B24" s="33" t="s">
        <v>19</v>
      </c>
      <c r="C24" s="33" t="s">
        <v>158</v>
      </c>
      <c r="D24" s="33">
        <v>6800</v>
      </c>
      <c r="E24" s="33" t="s">
        <v>170</v>
      </c>
      <c r="F24" s="33"/>
      <c r="G24" s="27"/>
    </row>
    <row r="25" spans="1:7" ht="16.5" x14ac:dyDescent="0.25">
      <c r="A25" s="30">
        <v>14</v>
      </c>
      <c r="B25" s="33" t="s">
        <v>74</v>
      </c>
      <c r="C25" s="33">
        <v>116</v>
      </c>
      <c r="D25" s="33">
        <v>363.99</v>
      </c>
      <c r="E25" s="33" t="s">
        <v>73</v>
      </c>
      <c r="F25" s="33" t="s">
        <v>5</v>
      </c>
    </row>
    <row r="26" spans="1:7" ht="16.5" x14ac:dyDescent="0.25">
      <c r="A26" s="30">
        <v>15</v>
      </c>
      <c r="B26" s="33" t="s">
        <v>72</v>
      </c>
      <c r="C26" s="30">
        <v>30</v>
      </c>
      <c r="D26" s="30">
        <v>2389.9</v>
      </c>
      <c r="E26" s="33" t="s">
        <v>68</v>
      </c>
      <c r="F26" s="33" t="s">
        <v>5</v>
      </c>
    </row>
    <row r="27" spans="1:7" ht="16.5" x14ac:dyDescent="0.25">
      <c r="A27" s="30">
        <v>16</v>
      </c>
      <c r="B27" s="33" t="s">
        <v>71</v>
      </c>
      <c r="C27" s="33" t="s">
        <v>70</v>
      </c>
      <c r="D27" s="30">
        <v>5105.43</v>
      </c>
      <c r="E27" s="33" t="s">
        <v>68</v>
      </c>
      <c r="F27" s="33" t="s">
        <v>5</v>
      </c>
    </row>
    <row r="28" spans="1:7" ht="16.5" x14ac:dyDescent="0.25">
      <c r="A28" s="30">
        <v>17</v>
      </c>
      <c r="B28" s="33" t="s">
        <v>69</v>
      </c>
      <c r="C28" s="33" t="s">
        <v>165</v>
      </c>
      <c r="D28" s="30">
        <v>2284.2600000000002</v>
      </c>
      <c r="E28" s="33" t="s">
        <v>68</v>
      </c>
      <c r="F28" s="33" t="s">
        <v>5</v>
      </c>
    </row>
    <row r="29" spans="1:7" ht="16.5" x14ac:dyDescent="0.25">
      <c r="A29" s="30">
        <v>18</v>
      </c>
      <c r="B29" s="33" t="s">
        <v>67</v>
      </c>
      <c r="C29" s="33" t="s">
        <v>66</v>
      </c>
      <c r="D29" s="30">
        <f>775.91+270+618.88</f>
        <v>1664.79</v>
      </c>
      <c r="E29" s="30" t="s">
        <v>65</v>
      </c>
      <c r="F29" s="33" t="s">
        <v>5</v>
      </c>
    </row>
    <row r="30" spans="1:7" ht="16.5" x14ac:dyDescent="0.25">
      <c r="A30" s="30">
        <v>19</v>
      </c>
      <c r="B30" s="30" t="s">
        <v>64</v>
      </c>
      <c r="C30" s="40" t="s">
        <v>63</v>
      </c>
      <c r="D30" s="30">
        <v>1498</v>
      </c>
      <c r="E30" s="30" t="s">
        <v>62</v>
      </c>
      <c r="F30" s="33" t="s">
        <v>5</v>
      </c>
    </row>
    <row r="31" spans="1:7" ht="16.5" x14ac:dyDescent="0.25">
      <c r="A31" s="30">
        <v>20</v>
      </c>
      <c r="B31" s="30" t="s">
        <v>61</v>
      </c>
      <c r="C31" s="30" t="s">
        <v>60</v>
      </c>
      <c r="D31" s="30">
        <v>474.22</v>
      </c>
      <c r="E31" s="30" t="s">
        <v>59</v>
      </c>
      <c r="F31" s="33" t="s">
        <v>5</v>
      </c>
    </row>
    <row r="32" spans="1:7" ht="16.5" x14ac:dyDescent="0.25">
      <c r="A32" s="30">
        <v>21</v>
      </c>
      <c r="B32" s="30" t="s">
        <v>167</v>
      </c>
      <c r="C32" s="30">
        <v>256</v>
      </c>
      <c r="D32" s="30">
        <v>1477</v>
      </c>
      <c r="E32" s="30" t="s">
        <v>168</v>
      </c>
      <c r="F32" s="33" t="s">
        <v>4</v>
      </c>
    </row>
    <row r="33" spans="1:7" ht="16.5" customHeight="1" x14ac:dyDescent="0.25">
      <c r="A33" s="46">
        <v>22</v>
      </c>
      <c r="B33" s="46" t="s">
        <v>123</v>
      </c>
      <c r="C33" s="46" t="s">
        <v>171</v>
      </c>
      <c r="D33" s="46">
        <v>4900</v>
      </c>
      <c r="E33" s="46" t="s">
        <v>68</v>
      </c>
      <c r="F33" s="46" t="s">
        <v>5</v>
      </c>
    </row>
    <row r="34" spans="1:7" ht="31.15" customHeight="1" x14ac:dyDescent="0.25">
      <c r="A34" s="75" t="s">
        <v>47</v>
      </c>
      <c r="B34" s="75"/>
      <c r="C34" s="75"/>
      <c r="D34" s="75"/>
      <c r="E34" s="75"/>
      <c r="F34" s="75"/>
    </row>
    <row r="35" spans="1:7" ht="33" customHeight="1" x14ac:dyDescent="0.25">
      <c r="A35" s="12">
        <v>23</v>
      </c>
      <c r="B35" s="1" t="s">
        <v>8</v>
      </c>
      <c r="C35" s="1">
        <v>384</v>
      </c>
      <c r="D35" s="1">
        <v>5</v>
      </c>
      <c r="E35" s="72" t="s">
        <v>56</v>
      </c>
      <c r="F35" s="72"/>
      <c r="G35" s="27"/>
    </row>
    <row r="36" spans="1:7" ht="45.75" customHeight="1" x14ac:dyDescent="0.25">
      <c r="A36" s="12">
        <v>24</v>
      </c>
      <c r="B36" s="1" t="s">
        <v>8</v>
      </c>
      <c r="C36" s="1">
        <v>7</v>
      </c>
      <c r="D36" s="1">
        <v>5</v>
      </c>
      <c r="E36" s="72" t="s">
        <v>58</v>
      </c>
      <c r="F36" s="72"/>
      <c r="G36" s="27"/>
    </row>
    <row r="37" spans="1:7" ht="47.25" customHeight="1" x14ac:dyDescent="0.25">
      <c r="A37" s="12">
        <v>25</v>
      </c>
      <c r="B37" s="1" t="s">
        <v>7</v>
      </c>
      <c r="C37" s="1" t="s">
        <v>163</v>
      </c>
      <c r="D37" s="1">
        <v>5</v>
      </c>
      <c r="E37" s="65" t="s">
        <v>57</v>
      </c>
      <c r="F37" s="66"/>
      <c r="G37" s="27"/>
    </row>
    <row r="38" spans="1:7" ht="16.5" x14ac:dyDescent="0.25">
      <c r="A38" s="67" t="s">
        <v>27</v>
      </c>
      <c r="B38" s="68"/>
      <c r="C38" s="69"/>
      <c r="D38" s="26">
        <f>SUM(D5:D33)</f>
        <v>66772.48000000001</v>
      </c>
      <c r="E38" s="70"/>
      <c r="F38" s="71"/>
    </row>
  </sheetData>
  <autoFilter ref="A3:F33"/>
  <mergeCells count="18">
    <mergeCell ref="A1:E2"/>
    <mergeCell ref="A4:F4"/>
    <mergeCell ref="A12:A13"/>
    <mergeCell ref="B6:B8"/>
    <mergeCell ref="B12:B13"/>
    <mergeCell ref="A6:A8"/>
    <mergeCell ref="B9:B10"/>
    <mergeCell ref="A9:A10"/>
    <mergeCell ref="A20:A21"/>
    <mergeCell ref="A34:F34"/>
    <mergeCell ref="B20:B21"/>
    <mergeCell ref="B18:B19"/>
    <mergeCell ref="A18:A19"/>
    <mergeCell ref="E37:F37"/>
    <mergeCell ref="A38:C38"/>
    <mergeCell ref="E38:F38"/>
    <mergeCell ref="E36:F36"/>
    <mergeCell ref="E35:F35"/>
  </mergeCells>
  <pageMargins left="0.25" right="0.25" top="0.75" bottom="0.75" header="0.3" footer="0.3"/>
  <pageSetup paperSize="9" scale="8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J36"/>
  <sheetViews>
    <sheetView workbookViewId="0">
      <selection activeCell="J10" sqref="J10"/>
    </sheetView>
  </sheetViews>
  <sheetFormatPr defaultRowHeight="15" x14ac:dyDescent="0.25"/>
  <cols>
    <col min="3" max="3" width="9.85546875" customWidth="1"/>
    <col min="4" max="4" width="49.28515625" customWidth="1"/>
    <col min="5" max="8" width="20.28515625" customWidth="1"/>
    <col min="9" max="9" width="30.5703125" customWidth="1"/>
    <col min="10" max="11" width="20.28515625" customWidth="1"/>
  </cols>
  <sheetData>
    <row r="3" spans="3:9" x14ac:dyDescent="0.25">
      <c r="I3" s="64" t="s">
        <v>174</v>
      </c>
    </row>
    <row r="4" spans="3:9" ht="19.5" thickBot="1" x14ac:dyDescent="0.3">
      <c r="D4" s="90" t="s">
        <v>155</v>
      </c>
      <c r="E4" s="90"/>
      <c r="F4" s="90"/>
      <c r="G4" s="90"/>
    </row>
    <row r="5" spans="3:9" ht="32.25" customHeight="1" thickBot="1" x14ac:dyDescent="0.3">
      <c r="C5" s="42"/>
      <c r="D5" s="43" t="s">
        <v>88</v>
      </c>
      <c r="E5" s="43" t="s">
        <v>89</v>
      </c>
      <c r="F5" s="43" t="s">
        <v>90</v>
      </c>
      <c r="G5" s="43" t="s">
        <v>91</v>
      </c>
      <c r="H5" s="44" t="s">
        <v>92</v>
      </c>
      <c r="I5" s="45" t="s">
        <v>93</v>
      </c>
    </row>
    <row r="6" spans="3:9" ht="16.5" x14ac:dyDescent="0.25">
      <c r="C6" s="47">
        <v>1</v>
      </c>
      <c r="D6" s="48" t="s">
        <v>156</v>
      </c>
      <c r="E6" s="48" t="s">
        <v>19</v>
      </c>
      <c r="F6" s="48"/>
      <c r="G6" s="48" t="s">
        <v>166</v>
      </c>
      <c r="H6" s="49">
        <v>483</v>
      </c>
      <c r="I6" s="50"/>
    </row>
    <row r="7" spans="3:9" ht="16.5" x14ac:dyDescent="0.25">
      <c r="C7" s="51">
        <v>2</v>
      </c>
      <c r="D7" s="33" t="s">
        <v>94</v>
      </c>
      <c r="E7" s="33" t="s">
        <v>64</v>
      </c>
      <c r="F7" s="33"/>
      <c r="G7" s="35" t="s">
        <v>63</v>
      </c>
      <c r="H7" s="25">
        <f>405+304</f>
        <v>709</v>
      </c>
      <c r="I7" s="52"/>
    </row>
    <row r="8" spans="3:9" ht="16.5" x14ac:dyDescent="0.25">
      <c r="C8" s="51">
        <v>3</v>
      </c>
      <c r="D8" s="33" t="s">
        <v>95</v>
      </c>
      <c r="E8" s="33" t="s">
        <v>96</v>
      </c>
      <c r="F8" s="33"/>
      <c r="G8" s="35" t="s">
        <v>97</v>
      </c>
      <c r="H8" s="25">
        <v>740</v>
      </c>
      <c r="I8" s="52"/>
    </row>
    <row r="9" spans="3:9" ht="16.5" x14ac:dyDescent="0.25">
      <c r="C9" s="51">
        <v>4</v>
      </c>
      <c r="D9" s="33" t="s">
        <v>98</v>
      </c>
      <c r="E9" s="33" t="s">
        <v>71</v>
      </c>
      <c r="F9" s="33"/>
      <c r="G9" s="35" t="s">
        <v>70</v>
      </c>
      <c r="H9" s="25">
        <f>1194+1443</f>
        <v>2637</v>
      </c>
      <c r="I9" s="52"/>
    </row>
    <row r="10" spans="3:9" ht="33" x14ac:dyDescent="0.25">
      <c r="C10" s="51">
        <v>5</v>
      </c>
      <c r="D10" s="33" t="s">
        <v>99</v>
      </c>
      <c r="E10" s="33" t="s">
        <v>19</v>
      </c>
      <c r="F10" s="33"/>
      <c r="G10" s="35" t="s">
        <v>100</v>
      </c>
      <c r="H10" s="25">
        <v>620</v>
      </c>
      <c r="I10" s="52"/>
    </row>
    <row r="11" spans="3:9" ht="16.5" x14ac:dyDescent="0.25">
      <c r="C11" s="51">
        <v>6</v>
      </c>
      <c r="D11" s="33" t="s">
        <v>101</v>
      </c>
      <c r="E11" s="33" t="s">
        <v>102</v>
      </c>
      <c r="F11" s="33"/>
      <c r="G11" s="35" t="s">
        <v>103</v>
      </c>
      <c r="H11" s="25">
        <v>3300</v>
      </c>
      <c r="I11" s="52"/>
    </row>
    <row r="12" spans="3:9" ht="16.5" x14ac:dyDescent="0.25">
      <c r="C12" s="51">
        <v>7</v>
      </c>
      <c r="D12" s="33" t="s">
        <v>104</v>
      </c>
      <c r="E12" s="33" t="s">
        <v>105</v>
      </c>
      <c r="F12" s="33"/>
      <c r="G12" s="35" t="s">
        <v>157</v>
      </c>
      <c r="H12" s="25">
        <f>400+195</f>
        <v>595</v>
      </c>
      <c r="I12" s="52"/>
    </row>
    <row r="13" spans="3:9" ht="99" x14ac:dyDescent="0.25">
      <c r="C13" s="51">
        <v>8</v>
      </c>
      <c r="D13" s="33" t="s">
        <v>106</v>
      </c>
      <c r="E13" s="33" t="s">
        <v>107</v>
      </c>
      <c r="F13" s="33"/>
      <c r="G13" s="35" t="s">
        <v>108</v>
      </c>
      <c r="H13" s="25">
        <v>317</v>
      </c>
      <c r="I13" s="59" t="s">
        <v>169</v>
      </c>
    </row>
    <row r="14" spans="3:9" ht="16.5" x14ac:dyDescent="0.25">
      <c r="C14" s="51">
        <v>9</v>
      </c>
      <c r="D14" s="33" t="s">
        <v>109</v>
      </c>
      <c r="E14" s="33" t="s">
        <v>110</v>
      </c>
      <c r="F14" s="33"/>
      <c r="G14" s="35" t="s">
        <v>111</v>
      </c>
      <c r="H14" s="25">
        <v>473</v>
      </c>
      <c r="I14" s="52"/>
    </row>
    <row r="15" spans="3:9" ht="16.5" x14ac:dyDescent="0.25">
      <c r="C15" s="51">
        <v>10</v>
      </c>
      <c r="D15" s="33" t="s">
        <v>112</v>
      </c>
      <c r="E15" s="33" t="s">
        <v>7</v>
      </c>
      <c r="F15" s="33"/>
      <c r="G15" s="35" t="s">
        <v>113</v>
      </c>
      <c r="H15" s="25">
        <v>1168</v>
      </c>
      <c r="I15" s="52"/>
    </row>
    <row r="16" spans="3:9" ht="16.5" x14ac:dyDescent="0.25">
      <c r="C16" s="51">
        <v>11</v>
      </c>
      <c r="D16" s="33" t="s">
        <v>114</v>
      </c>
      <c r="E16" s="33" t="s">
        <v>115</v>
      </c>
      <c r="F16" s="33"/>
      <c r="G16" s="35" t="s">
        <v>116</v>
      </c>
      <c r="H16" s="25">
        <v>344</v>
      </c>
      <c r="I16" s="52"/>
    </row>
    <row r="17" spans="3:10" ht="16.5" x14ac:dyDescent="0.25">
      <c r="C17" s="51">
        <v>12</v>
      </c>
      <c r="D17" s="33" t="s">
        <v>117</v>
      </c>
      <c r="E17" s="33" t="s">
        <v>8</v>
      </c>
      <c r="F17" s="33"/>
      <c r="G17" s="35" t="s">
        <v>118</v>
      </c>
      <c r="H17" s="25">
        <v>724</v>
      </c>
      <c r="I17" s="52"/>
    </row>
    <row r="18" spans="3:10" ht="16.5" x14ac:dyDescent="0.25">
      <c r="C18" s="51">
        <v>13</v>
      </c>
      <c r="D18" s="33" t="s">
        <v>119</v>
      </c>
      <c r="E18" s="33" t="s">
        <v>120</v>
      </c>
      <c r="F18" s="33"/>
      <c r="G18" s="35" t="s">
        <v>121</v>
      </c>
      <c r="H18" s="25">
        <v>356</v>
      </c>
      <c r="I18" s="52"/>
      <c r="J18" s="28"/>
    </row>
    <row r="19" spans="3:10" ht="33" x14ac:dyDescent="0.25">
      <c r="C19" s="91">
        <v>14</v>
      </c>
      <c r="D19" s="33" t="s">
        <v>122</v>
      </c>
      <c r="E19" s="92" t="s">
        <v>123</v>
      </c>
      <c r="F19" s="33"/>
      <c r="G19" s="35" t="s">
        <v>124</v>
      </c>
      <c r="H19" s="25">
        <v>835</v>
      </c>
      <c r="I19" s="53"/>
    </row>
    <row r="20" spans="3:10" ht="16.5" x14ac:dyDescent="0.25">
      <c r="C20" s="91"/>
      <c r="D20" s="30" t="s">
        <v>125</v>
      </c>
      <c r="E20" s="92"/>
      <c r="F20" s="30"/>
      <c r="G20" s="30" t="s">
        <v>126</v>
      </c>
      <c r="H20" s="25">
        <v>578</v>
      </c>
      <c r="I20" s="52"/>
    </row>
    <row r="21" spans="3:10" ht="16.5" x14ac:dyDescent="0.25">
      <c r="C21" s="51">
        <v>15</v>
      </c>
      <c r="D21" s="33" t="s">
        <v>127</v>
      </c>
      <c r="E21" s="33" t="s">
        <v>74</v>
      </c>
      <c r="F21" s="33"/>
      <c r="G21" s="33" t="s">
        <v>128</v>
      </c>
      <c r="H21" s="25">
        <v>358</v>
      </c>
      <c r="I21" s="52"/>
    </row>
    <row r="22" spans="3:10" ht="16.5" x14ac:dyDescent="0.25">
      <c r="C22" s="51">
        <v>16</v>
      </c>
      <c r="D22" s="33" t="s">
        <v>129</v>
      </c>
      <c r="E22" s="33" t="s">
        <v>86</v>
      </c>
      <c r="F22" s="33"/>
      <c r="G22" s="33" t="s">
        <v>87</v>
      </c>
      <c r="H22" s="25">
        <v>350</v>
      </c>
      <c r="I22" s="52"/>
    </row>
    <row r="23" spans="3:10" ht="16.5" x14ac:dyDescent="0.25">
      <c r="C23" s="51">
        <v>17</v>
      </c>
      <c r="D23" s="33" t="s">
        <v>130</v>
      </c>
      <c r="E23" s="33" t="s">
        <v>13</v>
      </c>
      <c r="F23" s="33"/>
      <c r="G23" s="33" t="s">
        <v>131</v>
      </c>
      <c r="H23" s="25">
        <v>863</v>
      </c>
      <c r="I23" s="52"/>
    </row>
    <row r="24" spans="3:10" ht="16.5" x14ac:dyDescent="0.25">
      <c r="C24" s="51">
        <v>18</v>
      </c>
      <c r="D24" s="33" t="s">
        <v>132</v>
      </c>
      <c r="E24" s="33" t="s">
        <v>133</v>
      </c>
      <c r="F24" s="33"/>
      <c r="G24" s="33">
        <v>67</v>
      </c>
      <c r="H24" s="25">
        <v>463</v>
      </c>
      <c r="I24" s="52"/>
    </row>
    <row r="25" spans="3:10" ht="16.5" x14ac:dyDescent="0.25">
      <c r="C25" s="51">
        <v>19</v>
      </c>
      <c r="D25" s="33" t="s">
        <v>135</v>
      </c>
      <c r="E25" s="33" t="s">
        <v>8</v>
      </c>
      <c r="F25" s="33"/>
      <c r="G25" s="33" t="s">
        <v>136</v>
      </c>
      <c r="H25" s="25">
        <v>650</v>
      </c>
      <c r="I25" s="52"/>
    </row>
    <row r="26" spans="3:10" ht="16.5" x14ac:dyDescent="0.25">
      <c r="C26" s="51">
        <v>20</v>
      </c>
      <c r="D26" s="33" t="s">
        <v>137</v>
      </c>
      <c r="E26" s="33" t="s">
        <v>0</v>
      </c>
      <c r="F26" s="33"/>
      <c r="G26" s="33">
        <v>256</v>
      </c>
      <c r="H26" s="25">
        <v>363</v>
      </c>
      <c r="I26" s="52"/>
    </row>
    <row r="27" spans="3:10" ht="16.5" x14ac:dyDescent="0.25">
      <c r="C27" s="51">
        <v>21</v>
      </c>
      <c r="D27" s="33" t="s">
        <v>138</v>
      </c>
      <c r="E27" s="33" t="s">
        <v>2</v>
      </c>
      <c r="F27" s="33"/>
      <c r="G27" s="35" t="s">
        <v>139</v>
      </c>
      <c r="H27" s="25">
        <v>223</v>
      </c>
      <c r="I27" s="52"/>
    </row>
    <row r="28" spans="3:10" ht="16.5" x14ac:dyDescent="0.25">
      <c r="C28" s="91">
        <v>22</v>
      </c>
      <c r="D28" s="33" t="s">
        <v>140</v>
      </c>
      <c r="E28" s="92" t="s">
        <v>15</v>
      </c>
      <c r="F28" s="92"/>
      <c r="G28" s="33" t="s">
        <v>141</v>
      </c>
      <c r="H28" s="93">
        <v>1021</v>
      </c>
      <c r="I28" s="94"/>
    </row>
    <row r="29" spans="3:10" ht="33" x14ac:dyDescent="0.25">
      <c r="C29" s="91"/>
      <c r="D29" s="33" t="s">
        <v>142</v>
      </c>
      <c r="E29" s="92"/>
      <c r="F29" s="92"/>
      <c r="G29" s="33">
        <v>94</v>
      </c>
      <c r="H29" s="93"/>
      <c r="I29" s="94"/>
    </row>
    <row r="30" spans="3:10" ht="33" x14ac:dyDescent="0.25">
      <c r="C30" s="51">
        <v>23</v>
      </c>
      <c r="D30" s="33" t="s">
        <v>143</v>
      </c>
      <c r="E30" s="33" t="s">
        <v>20</v>
      </c>
      <c r="F30" s="33"/>
      <c r="G30" s="33" t="s">
        <v>144</v>
      </c>
      <c r="H30" s="25">
        <f>218+130</f>
        <v>348</v>
      </c>
      <c r="I30" s="54"/>
    </row>
    <row r="31" spans="3:10" ht="16.5" x14ac:dyDescent="0.25">
      <c r="C31" s="51">
        <v>24</v>
      </c>
      <c r="D31" s="33" t="s">
        <v>145</v>
      </c>
      <c r="E31" s="33" t="s">
        <v>134</v>
      </c>
      <c r="F31" s="33"/>
      <c r="G31" s="33" t="s">
        <v>24</v>
      </c>
      <c r="H31" s="25">
        <v>447</v>
      </c>
      <c r="I31" s="52"/>
    </row>
    <row r="32" spans="3:10" ht="16.5" x14ac:dyDescent="0.25">
      <c r="C32" s="51">
        <v>25</v>
      </c>
      <c r="D32" s="33" t="s">
        <v>146</v>
      </c>
      <c r="E32" s="33" t="s">
        <v>16</v>
      </c>
      <c r="F32" s="33"/>
      <c r="G32" s="33" t="s">
        <v>147</v>
      </c>
      <c r="H32" s="25">
        <f>100+110</f>
        <v>210</v>
      </c>
      <c r="I32" s="54"/>
    </row>
    <row r="33" spans="3:9" ht="16.5" x14ac:dyDescent="0.25">
      <c r="C33" s="51">
        <v>26</v>
      </c>
      <c r="D33" s="33" t="s">
        <v>148</v>
      </c>
      <c r="E33" s="33" t="s">
        <v>16</v>
      </c>
      <c r="F33" s="33"/>
      <c r="G33" s="33" t="s">
        <v>149</v>
      </c>
      <c r="H33" s="25">
        <v>350</v>
      </c>
      <c r="I33" s="54"/>
    </row>
    <row r="34" spans="3:9" ht="16.5" x14ac:dyDescent="0.25">
      <c r="C34" s="51">
        <v>27</v>
      </c>
      <c r="D34" s="33" t="s">
        <v>175</v>
      </c>
      <c r="E34" s="33" t="s">
        <v>150</v>
      </c>
      <c r="F34" s="33"/>
      <c r="G34" s="33" t="s">
        <v>151</v>
      </c>
      <c r="H34" s="25">
        <v>802</v>
      </c>
      <c r="I34" s="54"/>
    </row>
    <row r="35" spans="3:9" ht="17.25" thickBot="1" x14ac:dyDescent="0.3">
      <c r="C35" s="55">
        <v>28</v>
      </c>
      <c r="D35" s="56" t="s">
        <v>152</v>
      </c>
      <c r="E35" s="56" t="s">
        <v>1</v>
      </c>
      <c r="F35" s="56"/>
      <c r="G35" s="56" t="s">
        <v>153</v>
      </c>
      <c r="H35" s="57">
        <v>1367</v>
      </c>
      <c r="I35" s="58"/>
    </row>
    <row r="36" spans="3:9" ht="17.25" thickBot="1" x14ac:dyDescent="0.3">
      <c r="C36" s="85" t="s">
        <v>154</v>
      </c>
      <c r="D36" s="86"/>
      <c r="E36" s="86"/>
      <c r="F36" s="86"/>
      <c r="G36" s="87"/>
      <c r="H36" s="88">
        <f>SUM(H6:H35)</f>
        <v>21694</v>
      </c>
      <c r="I36" s="89"/>
    </row>
  </sheetData>
  <mergeCells count="10">
    <mergeCell ref="C36:G36"/>
    <mergeCell ref="H36:I36"/>
    <mergeCell ref="D4:G4"/>
    <mergeCell ref="C28:C29"/>
    <mergeCell ref="E28:E29"/>
    <mergeCell ref="F28:F29"/>
    <mergeCell ref="H28:H29"/>
    <mergeCell ref="I28:I29"/>
    <mergeCell ref="C19:C20"/>
    <mergeCell ref="E19:E20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F118E"/>
  </sheetPr>
  <dimension ref="A1:F7"/>
  <sheetViews>
    <sheetView zoomScaleNormal="100" workbookViewId="0">
      <selection activeCell="J4" sqref="J4"/>
    </sheetView>
  </sheetViews>
  <sheetFormatPr defaultRowHeight="15" x14ac:dyDescent="0.25"/>
  <cols>
    <col min="1" max="1" width="6.42578125" style="13" customWidth="1"/>
    <col min="2" max="2" width="61.5703125" style="13" customWidth="1"/>
    <col min="3" max="3" width="19.42578125" style="13" customWidth="1"/>
    <col min="4" max="4" width="16.140625" customWidth="1"/>
    <col min="5" max="5" width="21.140625" customWidth="1"/>
    <col min="6" max="6" width="24.7109375" customWidth="1"/>
  </cols>
  <sheetData>
    <row r="1" spans="1:6" ht="36.75" customHeight="1" thickBot="1" x14ac:dyDescent="0.3">
      <c r="A1" s="95" t="s">
        <v>41</v>
      </c>
      <c r="B1" s="95"/>
      <c r="C1" s="13" t="s">
        <v>172</v>
      </c>
    </row>
    <row r="2" spans="1:6" ht="29.25" customHeight="1" thickBot="1" x14ac:dyDescent="0.3">
      <c r="A2" s="14" t="s">
        <v>26</v>
      </c>
      <c r="B2" s="15" t="s">
        <v>32</v>
      </c>
      <c r="C2" s="14" t="s">
        <v>33</v>
      </c>
    </row>
    <row r="3" spans="1:6" ht="39" customHeight="1" x14ac:dyDescent="0.25">
      <c r="A3" s="30">
        <v>1</v>
      </c>
      <c r="B3" s="33" t="s">
        <v>46</v>
      </c>
      <c r="C3" s="30" t="s">
        <v>84</v>
      </c>
      <c r="F3" s="19"/>
    </row>
    <row r="4" spans="1:6" ht="39" customHeight="1" x14ac:dyDescent="0.25">
      <c r="A4" s="30">
        <v>2</v>
      </c>
      <c r="B4" s="61" t="s">
        <v>43</v>
      </c>
      <c r="C4" s="62" t="s">
        <v>42</v>
      </c>
      <c r="F4" s="19"/>
    </row>
    <row r="5" spans="1:6" ht="39" customHeight="1" x14ac:dyDescent="0.25">
      <c r="A5" s="30">
        <v>3</v>
      </c>
      <c r="B5" s="61" t="s">
        <v>85</v>
      </c>
      <c r="C5" s="62" t="s">
        <v>45</v>
      </c>
      <c r="F5" s="19"/>
    </row>
    <row r="6" spans="1:6" ht="39" customHeight="1" x14ac:dyDescent="0.25">
      <c r="A6" s="30">
        <v>4</v>
      </c>
      <c r="B6" s="61" t="s">
        <v>44</v>
      </c>
      <c r="C6" s="62" t="s">
        <v>42</v>
      </c>
      <c r="F6" s="19"/>
    </row>
    <row r="7" spans="1:6" ht="16.5" x14ac:dyDescent="0.25">
      <c r="C7" s="29"/>
    </row>
  </sheetData>
  <mergeCells count="1">
    <mergeCell ref="A1:B1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19"/>
  <sheetViews>
    <sheetView zoomScaleNormal="100" workbookViewId="0">
      <selection activeCell="H2" sqref="H2"/>
    </sheetView>
  </sheetViews>
  <sheetFormatPr defaultColWidth="10.28515625" defaultRowHeight="15" x14ac:dyDescent="0.25"/>
  <cols>
    <col min="1" max="1" width="4.7109375" style="3" customWidth="1"/>
    <col min="2" max="2" width="30.85546875" style="3" customWidth="1"/>
    <col min="3" max="3" width="17.42578125" style="3" customWidth="1"/>
    <col min="4" max="4" width="14.28515625" style="3" customWidth="1"/>
    <col min="5" max="5" width="11.5703125" style="3" customWidth="1"/>
    <col min="6" max="6" width="20.28515625" style="3" customWidth="1"/>
    <col min="7" max="7" width="22.85546875" style="3" customWidth="1"/>
    <col min="8" max="16384" width="10.28515625" style="3"/>
  </cols>
  <sheetData>
    <row r="1" spans="1:7" ht="18.75" x14ac:dyDescent="0.3">
      <c r="A1" s="2" t="s">
        <v>40</v>
      </c>
      <c r="B1" s="10"/>
      <c r="C1" s="10"/>
      <c r="D1" s="10"/>
      <c r="E1" s="10"/>
      <c r="F1" s="10"/>
      <c r="G1" s="60" t="s">
        <v>34</v>
      </c>
    </row>
    <row r="2" spans="1:7" ht="75" x14ac:dyDescent="0.25">
      <c r="A2" s="11" t="s">
        <v>26</v>
      </c>
      <c r="B2" s="11" t="s">
        <v>35</v>
      </c>
      <c r="C2" s="11" t="s">
        <v>36</v>
      </c>
      <c r="D2" s="11" t="s">
        <v>37</v>
      </c>
      <c r="E2" s="11" t="s">
        <v>38</v>
      </c>
      <c r="F2" s="11" t="s">
        <v>39</v>
      </c>
      <c r="G2" s="11" t="s">
        <v>176</v>
      </c>
    </row>
    <row r="3" spans="1:7" ht="19.5" customHeight="1" x14ac:dyDescent="0.25">
      <c r="A3" s="4"/>
      <c r="B3" s="4"/>
      <c r="C3" s="4"/>
      <c r="D3" s="4"/>
      <c r="E3" s="4"/>
      <c r="F3" s="5"/>
      <c r="G3" s="6"/>
    </row>
    <row r="4" spans="1:7" ht="19.5" customHeight="1" x14ac:dyDescent="0.25">
      <c r="A4" s="7"/>
      <c r="B4" s="7"/>
      <c r="C4" s="7"/>
      <c r="D4" s="7"/>
      <c r="E4" s="7"/>
      <c r="F4" s="8"/>
      <c r="G4" s="9"/>
    </row>
    <row r="5" spans="1:7" ht="19.5" customHeight="1" x14ac:dyDescent="0.25">
      <c r="A5" s="7"/>
      <c r="B5" s="7"/>
      <c r="C5" s="7"/>
      <c r="D5" s="7"/>
      <c r="E5" s="7"/>
      <c r="F5" s="8"/>
      <c r="G5" s="9"/>
    </row>
    <row r="6" spans="1:7" ht="19.5" customHeight="1" x14ac:dyDescent="0.25">
      <c r="A6" s="7"/>
      <c r="B6" s="7"/>
      <c r="C6" s="7"/>
      <c r="D6" s="7"/>
      <c r="E6" s="7"/>
      <c r="F6" s="8"/>
      <c r="G6" s="9"/>
    </row>
    <row r="7" spans="1:7" ht="19.5" customHeight="1" x14ac:dyDescent="0.25">
      <c r="A7" s="7"/>
      <c r="B7" s="7"/>
      <c r="C7" s="7"/>
      <c r="D7" s="7"/>
      <c r="E7" s="7"/>
      <c r="F7" s="8"/>
      <c r="G7" s="9"/>
    </row>
    <row r="8" spans="1:7" ht="19.5" customHeight="1" x14ac:dyDescent="0.25">
      <c r="A8" s="7"/>
      <c r="B8" s="7"/>
      <c r="C8" s="7"/>
      <c r="D8" s="7"/>
      <c r="E8" s="7"/>
      <c r="F8" s="8"/>
      <c r="G8" s="9"/>
    </row>
    <row r="9" spans="1:7" ht="19.5" customHeight="1" x14ac:dyDescent="0.25">
      <c r="A9" s="7"/>
      <c r="B9" s="7"/>
      <c r="C9" s="7"/>
      <c r="D9" s="7"/>
      <c r="E9" s="7"/>
      <c r="F9" s="8"/>
      <c r="G9" s="9"/>
    </row>
    <row r="10" spans="1:7" ht="19.5" customHeight="1" x14ac:dyDescent="0.25">
      <c r="A10" s="7"/>
      <c r="B10" s="7"/>
      <c r="C10" s="7"/>
      <c r="D10" s="7"/>
      <c r="E10" s="7"/>
      <c r="F10" s="8"/>
      <c r="G10" s="9"/>
    </row>
    <row r="11" spans="1:7" ht="19.5" customHeight="1" x14ac:dyDescent="0.25">
      <c r="A11" s="7"/>
      <c r="B11" s="7"/>
      <c r="C11" s="7"/>
      <c r="D11" s="7"/>
      <c r="E11" s="7"/>
      <c r="F11" s="8"/>
      <c r="G11" s="9"/>
    </row>
    <row r="12" spans="1:7" ht="19.5" customHeight="1" x14ac:dyDescent="0.25">
      <c r="A12" s="7"/>
      <c r="B12" s="7"/>
      <c r="C12" s="7"/>
      <c r="D12" s="7"/>
      <c r="E12" s="7"/>
      <c r="F12" s="8"/>
      <c r="G12" s="9"/>
    </row>
    <row r="13" spans="1:7" ht="19.5" customHeight="1" x14ac:dyDescent="0.25">
      <c r="A13" s="7"/>
      <c r="B13" s="7"/>
      <c r="C13" s="7"/>
      <c r="D13" s="7"/>
      <c r="E13" s="7"/>
      <c r="F13" s="8"/>
      <c r="G13" s="9"/>
    </row>
    <row r="14" spans="1:7" ht="19.5" customHeight="1" x14ac:dyDescent="0.25">
      <c r="A14" s="7"/>
      <c r="B14" s="7"/>
      <c r="C14" s="7"/>
      <c r="D14" s="7"/>
      <c r="E14" s="7"/>
      <c r="F14" s="8"/>
      <c r="G14" s="9"/>
    </row>
    <row r="15" spans="1:7" ht="19.5" customHeight="1" x14ac:dyDescent="0.25">
      <c r="A15" s="7"/>
      <c r="B15" s="7"/>
      <c r="C15" s="7"/>
      <c r="D15" s="7"/>
      <c r="E15" s="7"/>
      <c r="F15" s="8"/>
      <c r="G15" s="9"/>
    </row>
    <row r="16" spans="1:7" ht="19.5" customHeight="1" x14ac:dyDescent="0.25">
      <c r="A16" s="7"/>
      <c r="B16" s="7"/>
      <c r="C16" s="7"/>
      <c r="D16" s="7"/>
      <c r="E16" s="7"/>
      <c r="F16" s="8"/>
      <c r="G16" s="9"/>
    </row>
    <row r="17" spans="1:7" ht="19.5" customHeight="1" x14ac:dyDescent="0.25">
      <c r="A17" s="7"/>
      <c r="B17" s="7"/>
      <c r="C17" s="7"/>
      <c r="D17" s="7"/>
      <c r="E17" s="7"/>
      <c r="F17" s="8"/>
      <c r="G17" s="9"/>
    </row>
    <row r="18" spans="1:7" ht="19.5" customHeight="1" x14ac:dyDescent="0.25">
      <c r="A18" s="7"/>
      <c r="B18" s="7"/>
      <c r="C18" s="7"/>
      <c r="D18" s="7"/>
      <c r="E18" s="7"/>
      <c r="F18" s="8"/>
      <c r="G18" s="9"/>
    </row>
    <row r="19" spans="1:7" x14ac:dyDescent="0.25">
      <c r="E19" s="16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1 - Tereny wiejskie</vt:lpstr>
      <vt:lpstr>Zał nr 2 - Place zabaw</vt:lpstr>
      <vt:lpstr>Zał 3- Zakup materiałów</vt:lpstr>
      <vt:lpstr>Zał 4 - Miesięczne zestawienie</vt:lpstr>
      <vt:lpstr>'Zał 3- Zakup materiałów'!Obszar_wydruku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2025-02-19T10:19:09Z</dcterms:modified>
</cp:coreProperties>
</file>