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 activeTab="1"/>
  </bookViews>
  <sheets>
    <sheet name="nici" sheetId="1" r:id="rId1"/>
    <sheet name="ocena jakości" sheetId="2" r:id="rId2"/>
  </sheets>
  <definedNames>
    <definedName name="_xlnm.Print_Area" localSheetId="0">nici!$A$1:$Q$211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78" i="1"/>
  <c r="I8"/>
  <c r="I17"/>
  <c r="I20"/>
  <c r="I21"/>
  <c r="I24"/>
  <c r="I27"/>
  <c r="I29"/>
  <c r="I169"/>
  <c r="J169"/>
  <c r="G159"/>
  <c r="G158"/>
  <c r="G157"/>
  <c r="G156"/>
  <c r="G155"/>
  <c r="G154"/>
  <c r="G153"/>
  <c r="G152"/>
  <c r="G151"/>
  <c r="M160"/>
  <c r="G150"/>
  <c r="G135"/>
  <c r="G134"/>
  <c r="G132"/>
  <c r="G130"/>
  <c r="G129"/>
  <c r="G128"/>
  <c r="G127"/>
  <c r="G126"/>
  <c r="G125"/>
  <c r="M142"/>
  <c r="G124"/>
  <c r="G123"/>
  <c r="G116"/>
  <c r="G115"/>
  <c r="G114"/>
  <c r="G113"/>
  <c r="G112"/>
  <c r="G111"/>
  <c r="G109"/>
  <c r="G108"/>
  <c r="G107"/>
  <c r="G106"/>
  <c r="G105"/>
  <c r="G104"/>
  <c r="G103"/>
  <c r="M117"/>
  <c r="G102"/>
  <c r="G101"/>
  <c r="G94"/>
  <c r="G93"/>
  <c r="G92"/>
  <c r="G91"/>
  <c r="G90"/>
  <c r="G89"/>
  <c r="G88"/>
  <c r="G87"/>
  <c r="G86"/>
  <c r="M95"/>
  <c r="G85"/>
  <c r="G84"/>
  <c r="G83"/>
  <c r="G77"/>
  <c r="G76"/>
  <c r="G75"/>
  <c r="G74"/>
  <c r="G73"/>
  <c r="G72"/>
  <c r="G71"/>
  <c r="G70"/>
  <c r="G69"/>
  <c r="G68"/>
  <c r="G67"/>
  <c r="G65"/>
  <c r="G64"/>
  <c r="G63"/>
  <c r="G62"/>
  <c r="G61"/>
  <c r="G60"/>
  <c r="G58"/>
  <c r="G57"/>
  <c r="G56"/>
  <c r="G55"/>
  <c r="G54"/>
  <c r="G53"/>
  <c r="G52"/>
  <c r="G51"/>
  <c r="G50"/>
  <c r="G41"/>
  <c r="M42"/>
  <c r="G40"/>
  <c r="G39"/>
  <c r="G28"/>
  <c r="G26"/>
  <c r="G25"/>
  <c r="G24"/>
  <c r="G23"/>
  <c r="G22"/>
  <c r="G21"/>
  <c r="G20"/>
  <c r="G19"/>
  <c r="G18"/>
  <c r="G16"/>
  <c r="G15"/>
  <c r="G14"/>
  <c r="G13"/>
  <c r="G11"/>
  <c r="G10"/>
  <c r="G9"/>
  <c r="G7"/>
  <c r="G29" l="1"/>
  <c r="O30"/>
  <c r="G27"/>
  <c r="O95"/>
  <c r="N42"/>
  <c r="N78"/>
  <c r="N117"/>
  <c r="G17"/>
  <c r="O42"/>
  <c r="G8"/>
  <c r="M30"/>
  <c r="N95"/>
  <c r="N142"/>
  <c r="N160"/>
  <c r="K169"/>
  <c r="N30"/>
  <c r="O117"/>
  <c r="O142"/>
  <c r="O160" l="1"/>
  <c r="O78"/>
</calcChain>
</file>

<file path=xl/sharedStrings.xml><?xml version="1.0" encoding="utf-8"?>
<sst xmlns="http://schemas.openxmlformats.org/spreadsheetml/2006/main" count="673" uniqueCount="207">
  <si>
    <t>Załącznik cenowy *</t>
  </si>
  <si>
    <t>część 1</t>
  </si>
  <si>
    <t>nić chirurgiczna wchłanialna, pleciona  z kopolimeru 90%glikolidu i10%L- laktydu powlekana mieszaniną kopolimeru glikolidu i L-laktydu poli(50%) oraz stearynianu wapnia(50%), o średnim okresie wchłaniania. Wytrzymałości węzła na rozciąganie, wynosi w początkowym okresie ok. 140%. Zdolność podtrzymywania tkankowego po 7 dniach 92%, po 14 dniach 75%, po 21 dniach 50%.</t>
  </si>
  <si>
    <t>L.p</t>
  </si>
  <si>
    <t>kod CPV</t>
  </si>
  <si>
    <t>rozmiar U.S.P.</t>
  </si>
  <si>
    <t>długość nitki</t>
  </si>
  <si>
    <t>opis igły</t>
  </si>
  <si>
    <t>ilość nitek w saszetce</t>
  </si>
  <si>
    <t>Ilość saszetek</t>
  </si>
  <si>
    <t>opis opakowania handlowego(ilość sasz/op)</t>
  </si>
  <si>
    <t>ilość opakowań handlowych</t>
  </si>
  <si>
    <t>Cena jednostkowa netto (zł) op handlowego</t>
  </si>
  <si>
    <t>Stawka podatku VAT (%)</t>
  </si>
  <si>
    <t>Cena jednostkowa brutto (zł)/ op handlowego</t>
  </si>
  <si>
    <t>Wartość netto (zł)</t>
  </si>
  <si>
    <t>Wartość VAT (zł)</t>
  </si>
  <si>
    <t>Wartość brutto (zł)</t>
  </si>
  <si>
    <t>podstawa dopuszczenia do obrotu</t>
  </si>
  <si>
    <t xml:space="preserve">producent, nazwa handlowa, numer katalogowy </t>
  </si>
  <si>
    <t>1.</t>
  </si>
  <si>
    <t>33141121-5</t>
  </si>
  <si>
    <t>70 cm</t>
  </si>
  <si>
    <t>1/2 koła 30 mm okrągła</t>
  </si>
  <si>
    <t>2.</t>
  </si>
  <si>
    <t>1/2koła 37 mm okrągła</t>
  </si>
  <si>
    <t>3.</t>
  </si>
  <si>
    <t>150 cm</t>
  </si>
  <si>
    <t>bez igły, podwiązka</t>
  </si>
  <si>
    <t>4.</t>
  </si>
  <si>
    <t>5.</t>
  </si>
  <si>
    <t xml:space="preserve">90 cm </t>
  </si>
  <si>
    <t xml:space="preserve">1/2 koła 37 mm okrągła </t>
  </si>
  <si>
    <t>6.</t>
  </si>
  <si>
    <t>90 cm</t>
  </si>
  <si>
    <t xml:space="preserve">haczyk 37 mm okrągła </t>
  </si>
  <si>
    <t>7.</t>
  </si>
  <si>
    <t xml:space="preserve">haczyk 40 mm okrągła </t>
  </si>
  <si>
    <t>8.</t>
  </si>
  <si>
    <t xml:space="preserve">75cm </t>
  </si>
  <si>
    <t>1/2 koła 48 mm okrągła</t>
  </si>
  <si>
    <t>9.</t>
  </si>
  <si>
    <t>10.</t>
  </si>
  <si>
    <t>1/2 koła 65 mm okrągła</t>
  </si>
  <si>
    <t>11.</t>
  </si>
  <si>
    <t>2/0</t>
  </si>
  <si>
    <t>1/2 koła 17 mm okrągła</t>
  </si>
  <si>
    <t>12.</t>
  </si>
  <si>
    <t>1/2 koła 30mm okrągła</t>
  </si>
  <si>
    <t>13.</t>
  </si>
  <si>
    <t>1/2 koła 37mm okrągła</t>
  </si>
  <si>
    <t>14.</t>
  </si>
  <si>
    <t>1/2 koła 76 mm okrągła</t>
  </si>
  <si>
    <t>15.</t>
  </si>
  <si>
    <t>bez igły</t>
  </si>
  <si>
    <t>16.</t>
  </si>
  <si>
    <t>3/0</t>
  </si>
  <si>
    <t xml:space="preserve">70 cm </t>
  </si>
  <si>
    <t>1/2 koła 26mm okrągła</t>
  </si>
  <si>
    <t>17.</t>
  </si>
  <si>
    <t xml:space="preserve">70cm </t>
  </si>
  <si>
    <t>18.</t>
  </si>
  <si>
    <t xml:space="preserve">1/2 koła 37mm okrągła </t>
  </si>
  <si>
    <t>19.</t>
  </si>
  <si>
    <t>20.</t>
  </si>
  <si>
    <t>4/0</t>
  </si>
  <si>
    <t>1/2 koła 17mm okrągla</t>
  </si>
  <si>
    <t>21.</t>
  </si>
  <si>
    <t>1/2 koła 20mm okrąła</t>
  </si>
  <si>
    <t>22.</t>
  </si>
  <si>
    <t>45cm</t>
  </si>
  <si>
    <t>3/8 koła 19mm odwrotnie tnąca</t>
  </si>
  <si>
    <t>23.</t>
  </si>
  <si>
    <t>150cm</t>
  </si>
  <si>
    <t>razem</t>
  </si>
  <si>
    <t>część 2</t>
  </si>
  <si>
    <t>nić chirurgiczna wchłanialna syntetyczna(glikonat), monofilament o okresie podtrzymywania tkanki do 10 dni 20-30% i okresie całkowitego wchłonięcia do 56 dni</t>
  </si>
  <si>
    <t>Iloczyn kolumn 9 i 10</t>
  </si>
  <si>
    <t>Iloczyn kolumn 10 i 11</t>
  </si>
  <si>
    <t>Suma kolumn 13 i 14</t>
  </si>
  <si>
    <t xml:space="preserve">CAPROSYN </t>
  </si>
  <si>
    <t>70-90 cm</t>
  </si>
  <si>
    <t>1/2 koła  48 mm okrągła</t>
  </si>
  <si>
    <t>70-75 cm</t>
  </si>
  <si>
    <t>1/2 koła 37 mm okrągła zwykła lub wzmocniona</t>
  </si>
  <si>
    <t>1/2 koła 26 mm okrągła</t>
  </si>
  <si>
    <t>część 3</t>
  </si>
  <si>
    <t>nić chirurgiczna wchłanialna syntetyczna monofilament wykonany z poli-p-diaksonu o długim okresie podtrzymywania tkanki (14 dni 90% i 28 dni 50%) i okresie całkowitego wchłonięcia 180-210 dni</t>
  </si>
  <si>
    <t>1/2koła 26 mm okrągła</t>
  </si>
  <si>
    <t>1/2koła 30 mm okrągła</t>
  </si>
  <si>
    <t>1/2koła 37 mm okrągła zwykła lub wzmocniona</t>
  </si>
  <si>
    <t>1/2 koła 48mm okrągła</t>
  </si>
  <si>
    <t>150 cm z pętlą</t>
  </si>
  <si>
    <t>1/2 koła 48 mm</t>
  </si>
  <si>
    <t xml:space="preserve">½ koła 37 mm </t>
  </si>
  <si>
    <t>nić chirurgiczna wchłanialna syntetyczna monofilament wykonany z poli-4-hydroksybutyratu niepowlekany o długim okresie podtrzymywania tkanki ( 90 dni 60-70 %) i okresie całkowitego wchłonięcia 13-36 miesięcy</t>
  </si>
  <si>
    <t xml:space="preserve">1/2koła 37 mm okrągła </t>
  </si>
  <si>
    <t>1/2koła 40 mm okrągła zwykła lub wzmocniona</t>
  </si>
  <si>
    <t xml:space="preserve">1/2koła 48 mm okrągła </t>
  </si>
  <si>
    <t xml:space="preserve">1/2koła 26 mm okrągła </t>
  </si>
  <si>
    <t xml:space="preserve">nić chirurgiczna wchłanialna, pleciona  z kopolimeru 90%glikolidu i10%L- laktydu powlekana mieszaniną kopolimeru glikolidu i L-laktydu poli(50%) oraz stearynianu wapnia(50%), o średnim okresie wchłaniania (56-70 dni) i podtrzymywania po 14 dniach 75-80% </t>
  </si>
  <si>
    <t>1/2 koła 40 mm okrągła wzmocniona</t>
  </si>
  <si>
    <t xml:space="preserve">1/2 koła 37 mm okrągła, dodatkowo wzmocniona  </t>
  </si>
  <si>
    <t>1/2 koła 40 mm okrągła dodatkowo wzmocniona</t>
  </si>
  <si>
    <t>1/2 koła 37 mm okrągła wzmocniona</t>
  </si>
  <si>
    <t>24.</t>
  </si>
  <si>
    <t>1/2 koła 26 mm okrągła wzmocniona</t>
  </si>
  <si>
    <t>25.</t>
  </si>
  <si>
    <t>1/2 koła 40mm okrągła wzmocniona</t>
  </si>
  <si>
    <t>26.</t>
  </si>
  <si>
    <t>1/2 koła 40mm okrągła wzmocniona lub mocna</t>
  </si>
  <si>
    <t>część 4</t>
  </si>
  <si>
    <t>nić chirurgiczna niewchłanialna syntetyczna,poliamidowa monofilament lub polibutyrestrowa  monofilament lub polipropylenowa monofilament - do szycia skory</t>
  </si>
  <si>
    <t>33141121-4</t>
  </si>
  <si>
    <t>75 cm</t>
  </si>
  <si>
    <t>3/8 kola 60 mm odwrotnie tnąca</t>
  </si>
  <si>
    <t>45 cm</t>
  </si>
  <si>
    <t>3/8 koła 30mm odwrotnie tnąca</t>
  </si>
  <si>
    <t>3/8 koła 39mm odwrotnie tnąca</t>
  </si>
  <si>
    <t xml:space="preserve">45 cm </t>
  </si>
  <si>
    <t>3/8 koła 19 mm odwrotnie tnąca</t>
  </si>
  <si>
    <t>3/8 koła 24 mm odwrotnie tnąca</t>
  </si>
  <si>
    <t>3/8 koła 30 mm odwrotnie tnąca</t>
  </si>
  <si>
    <t>5/0</t>
  </si>
  <si>
    <r>
      <rPr>
        <sz val="10"/>
        <color rgb="FF000000"/>
        <rFont val="Arial Narrow"/>
        <charset val="238"/>
      </rPr>
      <t xml:space="preserve">3/8 koła  19mm odwrotnie tnąca z zakończeniem Micro – point vel </t>
    </r>
    <r>
      <rPr>
        <sz val="10"/>
        <color rgb="FF000000"/>
        <rFont val="Arial Narrow"/>
        <family val="2"/>
        <charset val="238"/>
      </rPr>
      <t>kosmetyczna odwrotnie tnąca PRIME(dwuwklęsła)</t>
    </r>
  </si>
  <si>
    <t>60 cm</t>
  </si>
  <si>
    <r>
      <rPr>
        <sz val="10"/>
        <rFont val="Arial Narrow"/>
        <charset val="238"/>
      </rPr>
      <t xml:space="preserve">2 igły 1/ 2 koła 16 mm odwrotnie tnąca z zakończeniem Micro – point </t>
    </r>
    <r>
      <rPr>
        <sz val="10"/>
        <color rgb="FF000000"/>
        <rFont val="Arial Narrow"/>
        <charset val="238"/>
      </rPr>
      <t xml:space="preserve">vel </t>
    </r>
    <r>
      <rPr>
        <sz val="10"/>
        <color rgb="FF000000"/>
        <rFont val="Arial Narrow"/>
        <family val="2"/>
        <charset val="238"/>
      </rPr>
      <t>kosmetyczna odwrotnie tnąca PRIME(dwuwklęsła)</t>
    </r>
  </si>
  <si>
    <t>część 5</t>
  </si>
  <si>
    <t>nić chirurgiczna niewchłanialna polipropylenowa i polietylen, monofilament, brak powleczenia</t>
  </si>
  <si>
    <t>1/2 koła 37 mm okrągła</t>
  </si>
  <si>
    <t>1/2 koła 22 mm okrągła</t>
  </si>
  <si>
    <t xml:space="preserve">1/2 koła 13 mm okrągła </t>
  </si>
  <si>
    <t xml:space="preserve">1/2 koła 17 mm okrągła </t>
  </si>
  <si>
    <t>nić chirurgiczna niewchłanialna syntetyczny, poliestr z tereftalanu etylenu, pleciona,powlekana silikonem.</t>
  </si>
  <si>
    <t>igła 1/2 koła 40 mm z okrągla</t>
  </si>
  <si>
    <t xml:space="preserve"> 90cm</t>
  </si>
  <si>
    <t>igła 1/2 koła 48 mm z okrągla</t>
  </si>
  <si>
    <t xml:space="preserve">75 cm </t>
  </si>
  <si>
    <t>igła 1/2 koła 40 mm z okrągłym ostrzem</t>
  </si>
  <si>
    <t>igła 1/2 koła 48mm z okrągłym ostrzem</t>
  </si>
  <si>
    <t>Część  6</t>
  </si>
  <si>
    <t>nić chirurgiczna wchłanialna, syntetyczna,monofilament, zawierająca substancję antybakteryjną o okresie całkowitego wchłonięcia 182-238 dni</t>
  </si>
  <si>
    <t xml:space="preserve"> </t>
  </si>
  <si>
    <t>90cm</t>
  </si>
  <si>
    <t>1/2koła 48 mm okrągło- tnąca wzmocniona</t>
  </si>
  <si>
    <t>1/2koła 48 mm okrągła wzmocniona</t>
  </si>
  <si>
    <t xml:space="preserve">1/2koła 48 mm okrągło tnąca tapercut </t>
  </si>
  <si>
    <t xml:space="preserve">1/2koła 26 mm okrągła rozwarstwiająca, </t>
  </si>
  <si>
    <t>1/2koła 26 mm okrągła taper point</t>
  </si>
  <si>
    <t>1/2koła 22 mm okrągła rozwarstwiająca,  taper point plus</t>
  </si>
  <si>
    <t>1/2koła 20 mm okrągła rozwarstwiająca,  taper point plus</t>
  </si>
  <si>
    <t>1/2koła 17 mm okrągła rozwarstwiająca,  taper point plus</t>
  </si>
  <si>
    <t>nić chirurgiczna, sytntetyczna, monofilamentna, wchłanialna,  efektywny okres podtrzymywania tkankowego do 90 dni, okres wchłaniania 182-238 dni.</t>
  </si>
  <si>
    <t>53 cm</t>
  </si>
  <si>
    <t>nić syntetyczna, monofilamentna, niewchłanialna, polipropylenowa, posiadająca kontrolowane rozciąganie i plastyczne odkształcenie węzła.</t>
  </si>
  <si>
    <t>6/0</t>
  </si>
  <si>
    <t>60cm</t>
  </si>
  <si>
    <t>2x 3/8 koła 13mm okrągła o zwiększonej widoczności w polu operacyjnym Everpoint</t>
  </si>
  <si>
    <t>7/0</t>
  </si>
  <si>
    <t>2x 3/8 koła 9,3mm okrągła CC z mikroostrzem</t>
  </si>
  <si>
    <t>nić chirurgiczna, syntetyczna, pleciona, niewchłanialna, poliestrowa, zbudowana z rdzenia oplecionego 16 mikrowłóknami i powleczonego polibutylanem</t>
  </si>
  <si>
    <t>2x50 cm</t>
  </si>
  <si>
    <t>3/8 koła 90 mm konwencjonalnie tnąca 2x 40mm rurka winylowa</t>
  </si>
  <si>
    <t>Szew syntetyczny, niewchłanialny, polipropylenowy, monofilamentowy, posiadający kontrolowane rozciąganie zapobiegające nieumyślnemu zerwaniu szwu oraz plastyczne odkształcenie węzła 
Zapobiegające jego rozwiązaniu.</t>
  </si>
  <si>
    <t xml:space="preserve">
70 mm
Igła okrągła
podwójna prosta </t>
  </si>
  <si>
    <t>Drut chirurgiczny ze stali nierdzewnej, monofilamentowy, niewchłanialny, igła 55mm 1/2 koła odwrotnie tnąca obrotowa, szew 75cm w rozmiarze USP 5 .</t>
  </si>
  <si>
    <t>½ koła, odwrotnie tnąca, obrotowa</t>
  </si>
  <si>
    <t>* zamawiający wymaga użyczenia kapciuchownicy na czas trwania umowy</t>
  </si>
  <si>
    <t>część 7</t>
  </si>
  <si>
    <t xml:space="preserve">nić chirurgiczna niewchłanialna z poliamidu,pleciona, powlekana silikonem, każde włókno i cały sznurek razem </t>
  </si>
  <si>
    <t>300cm</t>
  </si>
  <si>
    <t xml:space="preserve">bez igły </t>
  </si>
  <si>
    <t>250cm</t>
  </si>
  <si>
    <t>75cm</t>
  </si>
  <si>
    <t>1/2 koła  30 mm okrągła</t>
  </si>
  <si>
    <t>V-20 26 mm okrągła</t>
  </si>
  <si>
    <t>7 x 75 cm</t>
  </si>
  <si>
    <t xml:space="preserve">7. </t>
  </si>
  <si>
    <t>V-20  26 mm okrągła</t>
  </si>
  <si>
    <t xml:space="preserve">8. </t>
  </si>
  <si>
    <t xml:space="preserve">7 x 75 cm </t>
  </si>
  <si>
    <t>366 cm</t>
  </si>
  <si>
    <t>V-20  30 mm okrągła</t>
  </si>
  <si>
    <t>Część 8</t>
  </si>
  <si>
    <t>opis</t>
  </si>
  <si>
    <t>op</t>
  </si>
  <si>
    <t xml:space="preserve">Cena jednostkowa netto (zł) </t>
  </si>
  <si>
    <t>Cena jednostkowa brutto (zł)</t>
  </si>
  <si>
    <t>33141122-1</t>
  </si>
  <si>
    <t>nić chirurgiczna Fiber Wire ® ref AR-7201</t>
  </si>
  <si>
    <t>w przypadku zaoferowania z przeliczenia niecałkowitych ilości opakowań należy złożyć ofertę zaokrąglając ilość opakowań do pełnego opakowania w górę</t>
  </si>
  <si>
    <t xml:space="preserve">Zamawiający wymaga aby w pakiecie wszystkie pozycje były od jednego producenta </t>
  </si>
  <si>
    <t>Na każdej saszetce musi znajdować się kod matrycowy  nadrukowany</t>
  </si>
  <si>
    <t xml:space="preserve">Na każdym opakowaniu zbiorczym musi znajdować się kod matrycowy </t>
  </si>
  <si>
    <t>karty katalogowe produktu dla każdej pozycji</t>
  </si>
  <si>
    <t>do części 1,2,3,4,5,6,7</t>
  </si>
  <si>
    <t>Zamawiający wymaga dostarczenia wskazanych pozycji po 1 saszetce  oferowanego kodu w celu oceny jakości.</t>
  </si>
  <si>
    <t>Ocena jakości: Waga 20%</t>
  </si>
  <si>
    <t>Oceniane cechy dla pakietów 1 – 8 :
1. stabilność igły w imadle 0 – 5 pkt.
2. odporność igły na złamanie, wygięcie 0 – 5 pkt.
3. ostrość igły po wielokrotnym przejściu przez tkanki 0 – 5 pkt.
4. trwałość połączenia igły z nicią 0 – 5 pkt.
5. rozciągliwość nitki 0 – 5 pkt.                             6.jakość nitki 0-5 pkt.</t>
  </si>
  <si>
    <t>Część nr:</t>
  </si>
  <si>
    <t>cecha nr 1</t>
  </si>
  <si>
    <t>cecha nr 2</t>
  </si>
  <si>
    <t>cecha nr 3</t>
  </si>
  <si>
    <t>cecha nr 4</t>
  </si>
  <si>
    <t>cecha nr 5</t>
  </si>
  <si>
    <t>cecha nr 6</t>
  </si>
  <si>
    <t>Łączna punktacja: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</si>
</sst>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19">
    <font>
      <sz val="10"/>
      <name val="Arial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10"/>
      <name val="Arial Narrow"/>
      <charset val="238"/>
    </font>
    <font>
      <sz val="10"/>
      <name val="Arial Narrow"/>
      <charset val="238"/>
    </font>
    <font>
      <sz val="8"/>
      <color rgb="FF000000"/>
      <name val="Times New Roman"/>
      <charset val="238"/>
    </font>
    <font>
      <sz val="10"/>
      <name val="Times New Roman"/>
      <charset val="238"/>
    </font>
    <font>
      <sz val="10"/>
      <name val="Arial Narrow"/>
      <charset val="1"/>
    </font>
    <font>
      <sz val="10"/>
      <color rgb="FF000000"/>
      <name val="Arial Narrow"/>
      <charset val="238"/>
    </font>
    <font>
      <sz val="10"/>
      <color rgb="FF000000"/>
      <name val="Arial Narrow"/>
      <family val="2"/>
      <charset val="238"/>
    </font>
    <font>
      <sz val="9"/>
      <name val="Times New Roman"/>
      <charset val="238"/>
    </font>
    <font>
      <sz val="11"/>
      <name val="Calibri"/>
      <charset val="238"/>
    </font>
    <font>
      <sz val="11"/>
      <name val="Calibri"/>
      <charset val="1"/>
    </font>
    <font>
      <sz val="11"/>
      <color rgb="FF000000"/>
      <name val="Calibri"/>
      <charset val="238"/>
    </font>
    <font>
      <sz val="10"/>
      <color rgb="FF000000"/>
      <name val="Times New Roman"/>
      <charset val="238"/>
    </font>
    <font>
      <b/>
      <sz val="10"/>
      <color rgb="FF000000"/>
      <name val="Times New Roman"/>
      <charset val="238"/>
    </font>
    <font>
      <sz val="9"/>
      <name val="Verdana"/>
      <charset val="238"/>
    </font>
    <font>
      <sz val="11"/>
      <name val="Arial"/>
      <charset val="1"/>
    </font>
    <font>
      <i/>
      <sz val="11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99"/>
        <bgColor rgb="FFFFFF73"/>
      </patternFill>
    </fill>
    <fill>
      <patternFill patternType="solid">
        <fgColor rgb="FFFFFF73"/>
        <bgColor rgb="FFFFFF99"/>
      </patternFill>
    </fill>
    <fill>
      <patternFill patternType="solid">
        <fgColor rgb="FFFFFFFF"/>
        <bgColor rgb="FFCCFFFF"/>
      </patternFill>
    </fill>
    <fill>
      <patternFill patternType="solid">
        <fgColor rgb="FFFF8000"/>
        <bgColor rgb="FFFF66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2">
    <xf numFmtId="0" fontId="0" fillId="0" borderId="0" xfId="0"/>
    <xf numFmtId="0" fontId="0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Font="1" applyBorder="1" applyAlignment="1" applyProtection="1">
      <alignment vertical="top" wrapText="1"/>
    </xf>
    <xf numFmtId="0" fontId="3" fillId="2" borderId="0" xfId="0" applyFont="1" applyFill="1" applyAlignment="1" applyProtection="1"/>
    <xf numFmtId="0" fontId="0" fillId="0" borderId="0" xfId="0" applyFont="1" applyBorder="1" applyAlignment="1" applyProtection="1"/>
    <xf numFmtId="0" fontId="0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vertical="top" wrapText="1"/>
    </xf>
    <xf numFmtId="0" fontId="4" fillId="4" borderId="2" xfId="0" applyFont="1" applyFill="1" applyBorder="1" applyAlignment="1" applyProtection="1">
      <alignment vertical="top" wrapText="1"/>
    </xf>
    <xf numFmtId="0" fontId="4" fillId="4" borderId="2" xfId="0" applyFont="1" applyFill="1" applyBorder="1" applyAlignment="1" applyProtection="1">
      <alignment horizontal="righ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0" fillId="0" borderId="2" xfId="0" applyFont="1" applyBorder="1" applyAlignment="1" applyProtection="1"/>
    <xf numFmtId="0" fontId="4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/>
    <xf numFmtId="0" fontId="4" fillId="0" borderId="2" xfId="0" applyFont="1" applyBorder="1" applyAlignment="1" applyProtection="1">
      <alignment wrapText="1"/>
    </xf>
    <xf numFmtId="4" fontId="5" fillId="0" borderId="2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vertical="top" wrapText="1"/>
    </xf>
    <xf numFmtId="0" fontId="4" fillId="5" borderId="2" xfId="0" applyFont="1" applyFill="1" applyBorder="1" applyAlignment="1" applyProtection="1">
      <alignment vertical="top" wrapText="1"/>
    </xf>
    <xf numFmtId="0" fontId="4" fillId="5" borderId="2" xfId="0" applyFont="1" applyFill="1" applyBorder="1" applyAlignment="1" applyProtection="1">
      <alignment wrapText="1"/>
    </xf>
    <xf numFmtId="0" fontId="2" fillId="3" borderId="3" xfId="0" applyFont="1" applyFill="1" applyBorder="1" applyAlignment="1" applyProtection="1"/>
    <xf numFmtId="4" fontId="0" fillId="3" borderId="2" xfId="0" applyNumberFormat="1" applyFont="1" applyFill="1" applyBorder="1" applyAlignment="1" applyProtection="1"/>
    <xf numFmtId="0" fontId="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wrapText="1"/>
    </xf>
    <xf numFmtId="0" fontId="3" fillId="2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left" wrapText="1"/>
    </xf>
    <xf numFmtId="0" fontId="0" fillId="3" borderId="4" xfId="0" applyFont="1" applyFill="1" applyBorder="1" applyAlignment="1" applyProtection="1">
      <alignment vertical="top" wrapText="1"/>
    </xf>
    <xf numFmtId="0" fontId="0" fillId="4" borderId="4" xfId="0" applyFont="1" applyFill="1" applyBorder="1" applyAlignment="1" applyProtection="1">
      <alignment vertical="top" wrapText="1"/>
    </xf>
    <xf numFmtId="0" fontId="0" fillId="4" borderId="4" xfId="0" applyFont="1" applyFill="1" applyBorder="1" applyAlignment="1" applyProtection="1">
      <alignment horizontal="right" vertical="top" wrapText="1"/>
    </xf>
    <xf numFmtId="0" fontId="0" fillId="0" borderId="4" xfId="0" applyFont="1" applyBorder="1" applyAlignment="1" applyProtection="1">
      <alignment horizontal="right" vertical="top" wrapText="1"/>
    </xf>
    <xf numFmtId="0" fontId="0" fillId="0" borderId="4" xfId="0" applyFont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vertical="top" wrapText="1"/>
    </xf>
    <xf numFmtId="0" fontId="0" fillId="0" borderId="4" xfId="0" applyFont="1" applyBorder="1" applyAlignment="1" applyProtection="1"/>
    <xf numFmtId="0" fontId="6" fillId="0" borderId="2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/>
    <xf numFmtId="0" fontId="4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/>
    <xf numFmtId="0" fontId="4" fillId="0" borderId="2" xfId="0" applyFont="1" applyBorder="1" applyAlignment="1" applyProtection="1">
      <alignment horizontal="left"/>
    </xf>
    <xf numFmtId="0" fontId="4" fillId="0" borderId="0" xfId="0" applyFont="1" applyAlignment="1" applyProtection="1"/>
    <xf numFmtId="0" fontId="0" fillId="0" borderId="2" xfId="0" applyFont="1" applyBorder="1" applyAlignment="1" applyProtection="1">
      <alignment horizontal="left"/>
    </xf>
    <xf numFmtId="0" fontId="0" fillId="0" borderId="5" xfId="0" applyFont="1" applyBorder="1" applyAlignment="1" applyProtection="1"/>
    <xf numFmtId="0" fontId="7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0" fontId="6" fillId="5" borderId="2" xfId="0" applyFont="1" applyFill="1" applyBorder="1" applyAlignment="1" applyProtection="1">
      <alignment vertical="top" wrapText="1"/>
    </xf>
    <xf numFmtId="0" fontId="4" fillId="5" borderId="2" xfId="0" applyFont="1" applyFill="1" applyBorder="1" applyAlignment="1" applyProtection="1"/>
    <xf numFmtId="0" fontId="0" fillId="5" borderId="2" xfId="0" applyFont="1" applyFill="1" applyBorder="1" applyAlignment="1" applyProtection="1"/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0" fillId="0" borderId="10" xfId="0" applyFont="1" applyBorder="1" applyAlignment="1" applyProtection="1"/>
    <xf numFmtId="0" fontId="0" fillId="0" borderId="11" xfId="0" applyFont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0" fillId="5" borderId="0" xfId="0" applyFont="1" applyFill="1" applyBorder="1" applyAlignment="1" applyProtection="1"/>
    <xf numFmtId="0" fontId="0" fillId="0" borderId="4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right" wrapText="1"/>
    </xf>
    <xf numFmtId="0" fontId="4" fillId="0" borderId="4" xfId="0" applyFont="1" applyBorder="1" applyAlignment="1" applyProtection="1">
      <alignment vertical="top" wrapText="1"/>
    </xf>
    <xf numFmtId="0" fontId="8" fillId="5" borderId="2" xfId="0" applyFont="1" applyFill="1" applyBorder="1" applyAlignment="1" applyProtection="1">
      <alignment horizontal="left" vertical="top" wrapText="1"/>
    </xf>
    <xf numFmtId="0" fontId="4" fillId="5" borderId="2" xfId="0" applyFont="1" applyFill="1" applyBorder="1" applyAlignment="1" applyProtection="1">
      <alignment horizontal="left" vertical="top" wrapText="1"/>
    </xf>
    <xf numFmtId="0" fontId="0" fillId="3" borderId="5" xfId="0" applyFont="1" applyFill="1" applyBorder="1" applyAlignment="1" applyProtection="1">
      <alignment horizontal="center"/>
    </xf>
    <xf numFmtId="2" fontId="0" fillId="0" borderId="2" xfId="0" applyNumberFormat="1" applyFont="1" applyBorder="1" applyAlignment="1" applyProtection="1"/>
    <xf numFmtId="0" fontId="0" fillId="0" borderId="2" xfId="0" applyFont="1" applyBorder="1" applyAlignment="1" applyProtection="1">
      <alignment horizontal="right" vertical="top" wrapText="1"/>
    </xf>
    <xf numFmtId="0" fontId="4" fillId="5" borderId="2" xfId="0" applyFont="1" applyFill="1" applyBorder="1" applyAlignment="1" applyProtection="1">
      <alignment horizontal="right" wrapText="1"/>
    </xf>
    <xf numFmtId="0" fontId="0" fillId="0" borderId="2" xfId="0" applyFont="1" applyBorder="1" applyAlignment="1" applyProtection="1">
      <alignment wrapText="1"/>
    </xf>
    <xf numFmtId="0" fontId="2" fillId="2" borderId="0" xfId="0" applyFont="1" applyFill="1" applyAlignment="1" applyProtection="1"/>
    <xf numFmtId="0" fontId="0" fillId="0" borderId="0" xfId="0" applyFont="1" applyAlignment="1" applyProtection="1">
      <alignment vertical="center"/>
    </xf>
    <xf numFmtId="164" fontId="10" fillId="0" borderId="2" xfId="1" applyFont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left" wrapText="1"/>
    </xf>
    <xf numFmtId="164" fontId="10" fillId="5" borderId="2" xfId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left"/>
    </xf>
    <xf numFmtId="0" fontId="11" fillId="0" borderId="0" xfId="0" applyFont="1" applyAlignment="1" applyProtection="1"/>
    <xf numFmtId="0" fontId="6" fillId="5" borderId="0" xfId="0" applyFont="1" applyFill="1" applyBorder="1" applyAlignment="1" applyProtection="1">
      <alignment vertical="top" wrapText="1"/>
    </xf>
    <xf numFmtId="0" fontId="4" fillId="5" borderId="0" xfId="0" applyFont="1" applyFill="1" applyBorder="1" applyAlignment="1" applyProtection="1"/>
    <xf numFmtId="0" fontId="4" fillId="5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wrapText="1"/>
    </xf>
    <xf numFmtId="0" fontId="4" fillId="0" borderId="12" xfId="0" applyFont="1" applyBorder="1" applyAlignment="1" applyProtection="1">
      <alignment vertical="top" wrapText="1"/>
    </xf>
    <xf numFmtId="0" fontId="0" fillId="0" borderId="12" xfId="0" applyFont="1" applyBorder="1" applyAlignment="1" applyProtection="1"/>
    <xf numFmtId="0" fontId="4" fillId="0" borderId="12" xfId="0" applyFont="1" applyBorder="1" applyAlignment="1" applyProtection="1">
      <alignment wrapText="1"/>
    </xf>
    <xf numFmtId="4" fontId="5" fillId="0" borderId="12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>
      <alignment horizontal="right" vertical="center" wrapText="1"/>
    </xf>
    <xf numFmtId="0" fontId="13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0" borderId="15" xfId="0" applyFont="1" applyBorder="1" applyAlignment="1" applyProtection="1"/>
    <xf numFmtId="164" fontId="10" fillId="0" borderId="2" xfId="1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wrapText="1"/>
    </xf>
    <xf numFmtId="0" fontId="0" fillId="0" borderId="16" xfId="0" applyFont="1" applyBorder="1" applyAlignment="1" applyProtection="1"/>
    <xf numFmtId="0" fontId="4" fillId="3" borderId="2" xfId="0" applyFont="1" applyFill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6" fillId="0" borderId="0" xfId="0" applyFont="1" applyAlignment="1" applyProtection="1">
      <alignment horizontal="left" indent="15"/>
    </xf>
    <xf numFmtId="0" fontId="4" fillId="0" borderId="0" xfId="0" applyFont="1" applyAlignment="1" applyProtection="1">
      <alignment horizontal="left"/>
    </xf>
    <xf numFmtId="0" fontId="2" fillId="5" borderId="0" xfId="0" applyFont="1" applyFill="1" applyAlignment="1" applyProtection="1"/>
    <xf numFmtId="0" fontId="0" fillId="0" borderId="0" xfId="0" applyAlignment="1" applyProtection="1"/>
    <xf numFmtId="0" fontId="17" fillId="0" borderId="0" xfId="0" applyFont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6" borderId="2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/>
    </xf>
    <xf numFmtId="0" fontId="0" fillId="0" borderId="2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18" fillId="0" borderId="0" xfId="0" applyFont="1" applyAlignment="1" applyProtection="1">
      <alignment horizontal="justify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7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9"/>
  <sheetViews>
    <sheetView topLeftCell="A169" zoomScaleNormal="100" workbookViewId="0">
      <selection activeCell="A183" sqref="A183:XFD193"/>
    </sheetView>
  </sheetViews>
  <sheetFormatPr defaultColWidth="9.109375" defaultRowHeight="13.2"/>
  <cols>
    <col min="1" max="1" width="4.44140625" style="1" customWidth="1"/>
    <col min="2" max="2" width="9.88671875" style="1" customWidth="1"/>
    <col min="3" max="3" width="13.109375" style="1" customWidth="1"/>
    <col min="4" max="4" width="11" style="1" customWidth="1"/>
    <col min="5" max="5" width="18.5546875" style="1" customWidth="1"/>
    <col min="6" max="6" width="7.33203125" style="1" customWidth="1"/>
    <col min="7" max="7" width="7.5546875" style="1" customWidth="1"/>
    <col min="8" max="8" width="9.109375" style="1"/>
    <col min="9" max="9" width="9.33203125" style="1" customWidth="1"/>
    <col min="10" max="10" width="13.6640625" style="1" customWidth="1"/>
    <col min="11" max="11" width="9.109375" style="1"/>
    <col min="12" max="12" width="11.88671875" style="1" customWidth="1"/>
    <col min="13" max="13" width="11.44140625" style="1" customWidth="1"/>
    <col min="14" max="14" width="12.109375" style="1" customWidth="1"/>
    <col min="15" max="15" width="13.44140625" style="1" customWidth="1"/>
    <col min="16" max="16" width="11.88671875" style="1" customWidth="1"/>
    <col min="17" max="17" width="54.6640625" style="1" customWidth="1"/>
    <col min="18" max="1024" width="9.109375" style="1"/>
  </cols>
  <sheetData>
    <row r="1" spans="1:17" ht="19.5" customHeight="1">
      <c r="A1" s="2" t="s">
        <v>0</v>
      </c>
      <c r="B1" s="2"/>
    </row>
    <row r="2" spans="1:17" ht="19.5" customHeight="1">
      <c r="A2" s="2"/>
      <c r="B2" s="2"/>
    </row>
    <row r="3" spans="1:17" s="5" customFormat="1" ht="17.25" customHeight="1">
      <c r="A3" s="3"/>
      <c r="B3" s="4" t="s">
        <v>1</v>
      </c>
    </row>
    <row r="4" spans="1:17" s="5" customFormat="1" ht="17.25" customHeight="1">
      <c r="A4" s="5" t="s">
        <v>2</v>
      </c>
    </row>
    <row r="5" spans="1:17" ht="12.75" customHeigh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</row>
    <row r="6" spans="1:17" ht="66.75" customHeight="1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10" t="s">
        <v>9</v>
      </c>
      <c r="H6" s="10" t="s">
        <v>10</v>
      </c>
      <c r="I6" s="10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11" t="s">
        <v>19</v>
      </c>
    </row>
    <row r="7" spans="1:17" ht="13.8">
      <c r="A7" s="12" t="s">
        <v>20</v>
      </c>
      <c r="B7" s="13" t="s">
        <v>21</v>
      </c>
      <c r="C7" s="13">
        <v>0</v>
      </c>
      <c r="D7" s="14" t="s">
        <v>22</v>
      </c>
      <c r="E7" s="15" t="s">
        <v>23</v>
      </c>
      <c r="F7" s="12">
        <v>1</v>
      </c>
      <c r="G7" s="12">
        <f>PRODUCT(H7,I7)</f>
        <v>48</v>
      </c>
      <c r="H7" s="12">
        <v>12</v>
      </c>
      <c r="I7" s="12">
        <v>4</v>
      </c>
      <c r="J7" s="12"/>
      <c r="K7" s="12"/>
      <c r="L7" s="16"/>
      <c r="M7" s="17"/>
      <c r="N7" s="17"/>
      <c r="O7" s="17"/>
      <c r="P7" s="12"/>
      <c r="Q7" s="12"/>
    </row>
    <row r="8" spans="1:17" ht="13.8">
      <c r="A8" s="12" t="s">
        <v>24</v>
      </c>
      <c r="B8" s="13" t="s">
        <v>21</v>
      </c>
      <c r="C8" s="18">
        <v>0</v>
      </c>
      <c r="D8" s="14" t="s">
        <v>22</v>
      </c>
      <c r="E8" s="15" t="s">
        <v>25</v>
      </c>
      <c r="F8" s="12">
        <v>1</v>
      </c>
      <c r="G8" s="12">
        <f>PRODUCT(H8,I8)</f>
        <v>2124</v>
      </c>
      <c r="H8" s="12">
        <v>12</v>
      </c>
      <c r="I8" s="12">
        <f>118*1.5</f>
        <v>177</v>
      </c>
      <c r="J8" s="12"/>
      <c r="K8" s="12"/>
      <c r="L8" s="16"/>
      <c r="M8" s="17"/>
      <c r="N8" s="17"/>
      <c r="O8" s="17"/>
      <c r="P8" s="12"/>
      <c r="Q8" s="12"/>
    </row>
    <row r="9" spans="1:17" ht="23.4" customHeight="1">
      <c r="A9" s="12" t="s">
        <v>26</v>
      </c>
      <c r="B9" s="13" t="s">
        <v>21</v>
      </c>
      <c r="C9" s="18">
        <v>0</v>
      </c>
      <c r="D9" s="14" t="s">
        <v>27</v>
      </c>
      <c r="E9" s="15" t="s">
        <v>28</v>
      </c>
      <c r="F9" s="12">
        <v>1</v>
      </c>
      <c r="G9" s="12">
        <f>PRODUCT(H9,I9)</f>
        <v>120</v>
      </c>
      <c r="H9" s="12">
        <v>12</v>
      </c>
      <c r="I9" s="12">
        <v>10</v>
      </c>
      <c r="J9" s="12"/>
      <c r="K9" s="12"/>
      <c r="L9" s="16"/>
      <c r="M9" s="17"/>
      <c r="N9" s="17"/>
      <c r="O9" s="17"/>
      <c r="P9" s="12"/>
      <c r="Q9" s="12"/>
    </row>
    <row r="10" spans="1:17" ht="13.8">
      <c r="A10" s="12" t="s">
        <v>29</v>
      </c>
      <c r="B10" s="13" t="s">
        <v>21</v>
      </c>
      <c r="C10" s="18">
        <v>1</v>
      </c>
      <c r="D10" s="14" t="s">
        <v>22</v>
      </c>
      <c r="E10" s="15" t="s">
        <v>23</v>
      </c>
      <c r="F10" s="12">
        <v>1</v>
      </c>
      <c r="G10" s="12">
        <f>PRODUCT(H10,I10)</f>
        <v>48</v>
      </c>
      <c r="H10" s="12">
        <v>12</v>
      </c>
      <c r="I10" s="12">
        <v>4</v>
      </c>
      <c r="J10" s="12"/>
      <c r="K10" s="12"/>
      <c r="L10" s="16"/>
      <c r="M10" s="17"/>
      <c r="N10" s="17"/>
      <c r="O10" s="17"/>
      <c r="P10" s="12"/>
      <c r="Q10" s="12"/>
    </row>
    <row r="11" spans="1:17" ht="13.8">
      <c r="A11" s="12" t="s">
        <v>30</v>
      </c>
      <c r="B11" s="13" t="s">
        <v>21</v>
      </c>
      <c r="C11" s="18">
        <v>1</v>
      </c>
      <c r="D11" s="14" t="s">
        <v>31</v>
      </c>
      <c r="E11" s="15" t="s">
        <v>32</v>
      </c>
      <c r="F11" s="12">
        <v>1</v>
      </c>
      <c r="G11" s="12">
        <f>PRODUCT(H11,I11)</f>
        <v>240</v>
      </c>
      <c r="H11" s="12">
        <v>12</v>
      </c>
      <c r="I11" s="12">
        <v>20</v>
      </c>
      <c r="J11" s="12"/>
      <c r="K11" s="12"/>
      <c r="L11" s="16"/>
      <c r="M11" s="17"/>
      <c r="N11" s="17"/>
      <c r="O11" s="17"/>
      <c r="P11" s="12"/>
      <c r="Q11" s="12"/>
    </row>
    <row r="12" spans="1:17" ht="13.8">
      <c r="A12" s="12" t="s">
        <v>33</v>
      </c>
      <c r="B12" s="19" t="s">
        <v>21</v>
      </c>
      <c r="C12" s="18">
        <v>1</v>
      </c>
      <c r="D12" s="14" t="s">
        <v>34</v>
      </c>
      <c r="E12" s="20" t="s">
        <v>35</v>
      </c>
      <c r="F12" s="12">
        <v>1</v>
      </c>
      <c r="G12" s="12">
        <v>216</v>
      </c>
      <c r="H12" s="12">
        <v>12</v>
      </c>
      <c r="I12" s="12">
        <v>20</v>
      </c>
      <c r="J12" s="12"/>
      <c r="K12" s="12"/>
      <c r="L12" s="16"/>
      <c r="M12" s="17"/>
      <c r="N12" s="17"/>
      <c r="O12" s="17"/>
      <c r="P12" s="12"/>
      <c r="Q12" s="12"/>
    </row>
    <row r="13" spans="1:17" ht="13.8">
      <c r="A13" s="12" t="s">
        <v>36</v>
      </c>
      <c r="B13" s="19" t="s">
        <v>21</v>
      </c>
      <c r="C13" s="18">
        <v>1</v>
      </c>
      <c r="D13" s="14" t="s">
        <v>34</v>
      </c>
      <c r="E13" s="20" t="s">
        <v>37</v>
      </c>
      <c r="F13" s="12">
        <v>1</v>
      </c>
      <c r="G13" s="12">
        <f t="shared" ref="G13:G29" si="0">PRODUCT(H13,I13)</f>
        <v>840</v>
      </c>
      <c r="H13" s="12">
        <v>12</v>
      </c>
      <c r="I13" s="12">
        <v>70</v>
      </c>
      <c r="J13" s="12"/>
      <c r="K13" s="12"/>
      <c r="L13" s="16"/>
      <c r="M13" s="17"/>
      <c r="N13" s="17"/>
      <c r="O13" s="17"/>
      <c r="P13" s="12"/>
      <c r="Q13" s="12"/>
    </row>
    <row r="14" spans="1:17" ht="13.8">
      <c r="A14" s="12" t="s">
        <v>38</v>
      </c>
      <c r="B14" s="13" t="s">
        <v>21</v>
      </c>
      <c r="C14" s="18">
        <v>1</v>
      </c>
      <c r="D14" s="14" t="s">
        <v>39</v>
      </c>
      <c r="E14" s="15" t="s">
        <v>40</v>
      </c>
      <c r="F14" s="12">
        <v>1</v>
      </c>
      <c r="G14" s="12">
        <f t="shared" si="0"/>
        <v>1320</v>
      </c>
      <c r="H14" s="12">
        <v>12</v>
      </c>
      <c r="I14" s="12">
        <v>110</v>
      </c>
      <c r="J14" s="12"/>
      <c r="K14" s="12"/>
      <c r="L14" s="16"/>
      <c r="M14" s="17"/>
      <c r="N14" s="17"/>
      <c r="O14" s="17"/>
      <c r="P14" s="12"/>
      <c r="Q14" s="12"/>
    </row>
    <row r="15" spans="1:17" ht="13.8">
      <c r="A15" s="12" t="s">
        <v>41</v>
      </c>
      <c r="B15" s="13" t="s">
        <v>21</v>
      </c>
      <c r="C15" s="18">
        <v>2</v>
      </c>
      <c r="D15" s="14" t="s">
        <v>34</v>
      </c>
      <c r="E15" s="15" t="s">
        <v>40</v>
      </c>
      <c r="F15" s="12">
        <v>1</v>
      </c>
      <c r="G15" s="12">
        <f t="shared" si="0"/>
        <v>1680</v>
      </c>
      <c r="H15" s="12">
        <v>12</v>
      </c>
      <c r="I15" s="12">
        <v>140</v>
      </c>
      <c r="J15" s="12"/>
      <c r="K15" s="12"/>
      <c r="L15" s="16"/>
      <c r="M15" s="17"/>
      <c r="N15" s="17"/>
      <c r="O15" s="17"/>
      <c r="P15" s="12"/>
      <c r="Q15" s="12"/>
    </row>
    <row r="16" spans="1:17" ht="13.8">
      <c r="A16" s="12" t="s">
        <v>42</v>
      </c>
      <c r="B16" s="13" t="s">
        <v>21</v>
      </c>
      <c r="C16" s="18">
        <v>2</v>
      </c>
      <c r="D16" s="14" t="s">
        <v>34</v>
      </c>
      <c r="E16" s="15" t="s">
        <v>43</v>
      </c>
      <c r="F16" s="12">
        <v>1</v>
      </c>
      <c r="G16" s="12">
        <f t="shared" si="0"/>
        <v>936</v>
      </c>
      <c r="H16" s="12">
        <v>12</v>
      </c>
      <c r="I16" s="12">
        <v>78</v>
      </c>
      <c r="J16" s="12"/>
      <c r="K16" s="12"/>
      <c r="L16" s="16"/>
      <c r="M16" s="17"/>
      <c r="N16" s="17"/>
      <c r="O16" s="17"/>
      <c r="P16" s="12"/>
      <c r="Q16" s="12"/>
    </row>
    <row r="17" spans="1:17" ht="13.8">
      <c r="A17" s="12" t="s">
        <v>44</v>
      </c>
      <c r="B17" s="13" t="s">
        <v>21</v>
      </c>
      <c r="C17" s="13" t="s">
        <v>45</v>
      </c>
      <c r="D17" s="14" t="s">
        <v>22</v>
      </c>
      <c r="E17" s="15" t="s">
        <v>46</v>
      </c>
      <c r="F17" s="12">
        <v>1</v>
      </c>
      <c r="G17" s="12">
        <f t="shared" si="0"/>
        <v>216</v>
      </c>
      <c r="H17" s="12">
        <v>12</v>
      </c>
      <c r="I17" s="12">
        <f>12*1.5</f>
        <v>18</v>
      </c>
      <c r="J17" s="12"/>
      <c r="K17" s="12"/>
      <c r="L17" s="16"/>
      <c r="M17" s="17"/>
      <c r="N17" s="17"/>
      <c r="O17" s="17"/>
      <c r="P17" s="12"/>
      <c r="Q17" s="12"/>
    </row>
    <row r="18" spans="1:17" ht="13.8">
      <c r="A18" s="12" t="s">
        <v>47</v>
      </c>
      <c r="B18" s="13" t="s">
        <v>21</v>
      </c>
      <c r="C18" s="18" t="s">
        <v>45</v>
      </c>
      <c r="D18" s="14" t="s">
        <v>22</v>
      </c>
      <c r="E18" s="15" t="s">
        <v>48</v>
      </c>
      <c r="F18" s="12">
        <v>1</v>
      </c>
      <c r="G18" s="12">
        <f t="shared" si="0"/>
        <v>2040</v>
      </c>
      <c r="H18" s="12">
        <v>12</v>
      </c>
      <c r="I18" s="12">
        <v>170</v>
      </c>
      <c r="J18" s="12"/>
      <c r="K18" s="12"/>
      <c r="L18" s="16"/>
      <c r="M18" s="17"/>
      <c r="N18" s="17"/>
      <c r="O18" s="17"/>
      <c r="P18" s="12"/>
      <c r="Q18" s="12"/>
    </row>
    <row r="19" spans="1:17" ht="13.8">
      <c r="A19" s="12" t="s">
        <v>49</v>
      </c>
      <c r="B19" s="13" t="s">
        <v>21</v>
      </c>
      <c r="C19" s="18" t="s">
        <v>45</v>
      </c>
      <c r="D19" s="14" t="s">
        <v>22</v>
      </c>
      <c r="E19" s="15" t="s">
        <v>50</v>
      </c>
      <c r="F19" s="12">
        <v>1</v>
      </c>
      <c r="G19" s="12">
        <f t="shared" si="0"/>
        <v>1536</v>
      </c>
      <c r="H19" s="12">
        <v>12</v>
      </c>
      <c r="I19" s="12">
        <v>128</v>
      </c>
      <c r="J19" s="12"/>
      <c r="K19" s="12"/>
      <c r="L19" s="16"/>
      <c r="M19" s="17"/>
      <c r="N19" s="17"/>
      <c r="O19" s="17"/>
      <c r="P19" s="12"/>
      <c r="Q19" s="12"/>
    </row>
    <row r="20" spans="1:17" ht="22.8" customHeight="1">
      <c r="A20" s="12" t="s">
        <v>51</v>
      </c>
      <c r="B20" s="13" t="s">
        <v>21</v>
      </c>
      <c r="C20" s="18" t="s">
        <v>45</v>
      </c>
      <c r="D20" s="14" t="s">
        <v>22</v>
      </c>
      <c r="E20" s="15" t="s">
        <v>52</v>
      </c>
      <c r="F20" s="12">
        <v>1</v>
      </c>
      <c r="G20" s="12">
        <f t="shared" si="0"/>
        <v>1080</v>
      </c>
      <c r="H20" s="12">
        <v>12</v>
      </c>
      <c r="I20" s="12">
        <f>60*1.5</f>
        <v>90</v>
      </c>
      <c r="J20" s="12"/>
      <c r="K20" s="12"/>
      <c r="L20" s="16"/>
      <c r="M20" s="17"/>
      <c r="N20" s="17"/>
      <c r="O20" s="17"/>
      <c r="P20" s="12"/>
      <c r="Q20" s="12"/>
    </row>
    <row r="21" spans="1:17" ht="16.2" customHeight="1">
      <c r="A21" s="12" t="s">
        <v>53</v>
      </c>
      <c r="B21" s="13" t="s">
        <v>21</v>
      </c>
      <c r="C21" s="18" t="s">
        <v>45</v>
      </c>
      <c r="D21" s="14" t="s">
        <v>27</v>
      </c>
      <c r="E21" s="14" t="s">
        <v>54</v>
      </c>
      <c r="F21" s="12">
        <v>1</v>
      </c>
      <c r="G21" s="12">
        <f t="shared" si="0"/>
        <v>720</v>
      </c>
      <c r="H21" s="12">
        <v>12</v>
      </c>
      <c r="I21" s="12">
        <f>40*1.5</f>
        <v>60</v>
      </c>
      <c r="J21" s="12"/>
      <c r="K21" s="12"/>
      <c r="L21" s="16"/>
      <c r="M21" s="17"/>
      <c r="N21" s="17"/>
      <c r="O21" s="17"/>
      <c r="P21" s="12"/>
      <c r="Q21" s="12"/>
    </row>
    <row r="22" spans="1:17" ht="13.8">
      <c r="A22" s="12" t="s">
        <v>55</v>
      </c>
      <c r="B22" s="13" t="s">
        <v>21</v>
      </c>
      <c r="C22" s="18" t="s">
        <v>56</v>
      </c>
      <c r="D22" s="14" t="s">
        <v>57</v>
      </c>
      <c r="E22" s="15" t="s">
        <v>58</v>
      </c>
      <c r="F22" s="12">
        <v>1</v>
      </c>
      <c r="G22" s="12">
        <f t="shared" si="0"/>
        <v>72</v>
      </c>
      <c r="H22" s="12">
        <v>12</v>
      </c>
      <c r="I22" s="12">
        <v>6</v>
      </c>
      <c r="J22" s="12"/>
      <c r="K22" s="12"/>
      <c r="L22" s="16"/>
      <c r="M22" s="17"/>
      <c r="N22" s="17"/>
      <c r="O22" s="17"/>
      <c r="P22" s="12"/>
      <c r="Q22" s="12"/>
    </row>
    <row r="23" spans="1:17" ht="13.8">
      <c r="A23" s="12" t="s">
        <v>59</v>
      </c>
      <c r="B23" s="13" t="s">
        <v>21</v>
      </c>
      <c r="C23" s="18" t="s">
        <v>56</v>
      </c>
      <c r="D23" s="14" t="s">
        <v>60</v>
      </c>
      <c r="E23" s="15" t="s">
        <v>48</v>
      </c>
      <c r="F23" s="12">
        <v>1</v>
      </c>
      <c r="G23" s="12">
        <f t="shared" si="0"/>
        <v>1320</v>
      </c>
      <c r="H23" s="12">
        <v>12</v>
      </c>
      <c r="I23" s="12">
        <v>110</v>
      </c>
      <c r="J23" s="12"/>
      <c r="K23" s="12"/>
      <c r="L23" s="16"/>
      <c r="M23" s="17"/>
      <c r="N23" s="17"/>
      <c r="O23" s="17"/>
      <c r="P23" s="12"/>
      <c r="Q23" s="12"/>
    </row>
    <row r="24" spans="1:17" ht="13.8">
      <c r="A24" s="12" t="s">
        <v>61</v>
      </c>
      <c r="B24" s="13" t="s">
        <v>21</v>
      </c>
      <c r="C24" s="18" t="s">
        <v>56</v>
      </c>
      <c r="D24" s="14" t="s">
        <v>22</v>
      </c>
      <c r="E24" s="15" t="s">
        <v>62</v>
      </c>
      <c r="F24" s="12">
        <v>1</v>
      </c>
      <c r="G24" s="12">
        <f t="shared" si="0"/>
        <v>1260</v>
      </c>
      <c r="H24" s="12">
        <v>12</v>
      </c>
      <c r="I24" s="12">
        <f>70*1.5</f>
        <v>105</v>
      </c>
      <c r="J24" s="12"/>
      <c r="K24" s="12"/>
      <c r="L24" s="16"/>
      <c r="M24" s="17"/>
      <c r="N24" s="17"/>
      <c r="O24" s="17"/>
      <c r="P24" s="12"/>
      <c r="Q24" s="12"/>
    </row>
    <row r="25" spans="1:17" ht="18" customHeight="1">
      <c r="A25" s="12" t="s">
        <v>63</v>
      </c>
      <c r="B25" s="13" t="s">
        <v>21</v>
      </c>
      <c r="C25" s="18" t="s">
        <v>56</v>
      </c>
      <c r="D25" s="14" t="s">
        <v>27</v>
      </c>
      <c r="E25" s="14" t="s">
        <v>54</v>
      </c>
      <c r="F25" s="12">
        <v>1</v>
      </c>
      <c r="G25" s="12">
        <f t="shared" si="0"/>
        <v>360</v>
      </c>
      <c r="H25" s="12">
        <v>12</v>
      </c>
      <c r="I25" s="12">
        <v>30</v>
      </c>
      <c r="J25" s="12"/>
      <c r="K25" s="12"/>
      <c r="L25" s="16"/>
      <c r="M25" s="17"/>
      <c r="N25" s="17"/>
      <c r="O25" s="17"/>
      <c r="P25" s="12"/>
      <c r="Q25" s="12"/>
    </row>
    <row r="26" spans="1:17" ht="13.8">
      <c r="A26" s="12" t="s">
        <v>64</v>
      </c>
      <c r="B26" s="13" t="s">
        <v>21</v>
      </c>
      <c r="C26" s="18" t="s">
        <v>65</v>
      </c>
      <c r="D26" s="14" t="s">
        <v>22</v>
      </c>
      <c r="E26" s="15" t="s">
        <v>66</v>
      </c>
      <c r="F26" s="14">
        <v>1</v>
      </c>
      <c r="G26" s="12">
        <f t="shared" si="0"/>
        <v>60</v>
      </c>
      <c r="H26" s="12">
        <v>12</v>
      </c>
      <c r="I26" s="12">
        <v>5</v>
      </c>
      <c r="J26" s="12"/>
      <c r="K26" s="12"/>
      <c r="L26" s="16"/>
      <c r="M26" s="17"/>
      <c r="N26" s="17"/>
      <c r="O26" s="17"/>
      <c r="P26" s="12"/>
      <c r="Q26" s="12"/>
    </row>
    <row r="27" spans="1:17" ht="13.8">
      <c r="A27" s="12" t="s">
        <v>67</v>
      </c>
      <c r="B27" s="13" t="s">
        <v>21</v>
      </c>
      <c r="C27" s="18" t="s">
        <v>65</v>
      </c>
      <c r="D27" s="14" t="s">
        <v>60</v>
      </c>
      <c r="E27" s="15" t="s">
        <v>68</v>
      </c>
      <c r="F27" s="12">
        <v>1</v>
      </c>
      <c r="G27" s="12">
        <f t="shared" si="0"/>
        <v>540</v>
      </c>
      <c r="H27" s="12">
        <v>12</v>
      </c>
      <c r="I27" s="12">
        <f>30*1.5</f>
        <v>45</v>
      </c>
      <c r="J27" s="12"/>
      <c r="K27" s="12"/>
      <c r="L27" s="16"/>
      <c r="M27" s="17"/>
      <c r="N27" s="17"/>
      <c r="O27" s="17"/>
      <c r="P27" s="12"/>
      <c r="Q27" s="12"/>
    </row>
    <row r="28" spans="1:17" ht="27.6">
      <c r="A28" s="12" t="s">
        <v>69</v>
      </c>
      <c r="B28" s="13" t="s">
        <v>21</v>
      </c>
      <c r="C28" s="18" t="s">
        <v>65</v>
      </c>
      <c r="D28" s="14" t="s">
        <v>70</v>
      </c>
      <c r="E28" s="20" t="s">
        <v>71</v>
      </c>
      <c r="F28" s="12">
        <v>1</v>
      </c>
      <c r="G28" s="12">
        <f t="shared" si="0"/>
        <v>264</v>
      </c>
      <c r="H28" s="12">
        <v>12</v>
      </c>
      <c r="I28" s="12">
        <v>22</v>
      </c>
      <c r="J28" s="12"/>
      <c r="K28" s="12"/>
      <c r="L28" s="16"/>
      <c r="M28" s="17"/>
      <c r="N28" s="17"/>
      <c r="O28" s="17"/>
      <c r="P28" s="12"/>
      <c r="Q28" s="12"/>
    </row>
    <row r="29" spans="1:17" ht="16.2" customHeight="1">
      <c r="A29" s="12" t="s">
        <v>72</v>
      </c>
      <c r="B29" s="13" t="s">
        <v>21</v>
      </c>
      <c r="C29" s="18" t="s">
        <v>65</v>
      </c>
      <c r="D29" s="14" t="s">
        <v>73</v>
      </c>
      <c r="E29" s="14" t="s">
        <v>54</v>
      </c>
      <c r="F29" s="12">
        <v>1</v>
      </c>
      <c r="G29" s="12">
        <f t="shared" si="0"/>
        <v>216</v>
      </c>
      <c r="H29" s="12">
        <v>12</v>
      </c>
      <c r="I29" s="12">
        <f>12*1.5</f>
        <v>18</v>
      </c>
      <c r="J29" s="12"/>
      <c r="K29" s="12"/>
      <c r="L29" s="16"/>
      <c r="M29" s="17"/>
      <c r="N29" s="17"/>
      <c r="O29" s="17"/>
      <c r="P29" s="12"/>
      <c r="Q29" s="12"/>
    </row>
    <row r="30" spans="1:17">
      <c r="A30" s="5"/>
      <c r="L30" s="21" t="s">
        <v>74</v>
      </c>
      <c r="M30" s="22">
        <f>SUM(M7:M29)</f>
        <v>0</v>
      </c>
      <c r="N30" s="22">
        <f>SUM(N7:N29)</f>
        <v>0</v>
      </c>
      <c r="O30" s="22">
        <f>SUM(O7:O29)</f>
        <v>0</v>
      </c>
      <c r="Q30" s="5"/>
    </row>
    <row r="31" spans="1:17" ht="14.25" customHeight="1">
      <c r="A31" s="5"/>
      <c r="C31" s="23"/>
      <c r="D31" s="24"/>
      <c r="E31" s="2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3.8">
      <c r="A32" s="5"/>
      <c r="B32" s="26" t="s">
        <v>75</v>
      </c>
      <c r="C32" s="27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8">
      <c r="A33" s="5" t="s">
        <v>76</v>
      </c>
      <c r="B33" s="5"/>
      <c r="C33" s="2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8" ht="12.75" customHeight="1">
      <c r="A34" s="6">
        <v>1</v>
      </c>
      <c r="B34" s="6">
        <v>2</v>
      </c>
      <c r="C34" s="6">
        <v>3</v>
      </c>
      <c r="D34" s="6">
        <v>4</v>
      </c>
      <c r="E34" s="6">
        <v>5</v>
      </c>
      <c r="F34" s="6">
        <v>6</v>
      </c>
      <c r="G34" s="6">
        <v>7</v>
      </c>
      <c r="H34" s="6">
        <v>8</v>
      </c>
      <c r="I34" s="6">
        <v>9</v>
      </c>
      <c r="J34" s="6">
        <v>10</v>
      </c>
      <c r="K34" s="6">
        <v>11</v>
      </c>
      <c r="L34" s="6">
        <v>12</v>
      </c>
      <c r="M34" s="6">
        <v>13</v>
      </c>
      <c r="N34" s="6">
        <v>14</v>
      </c>
      <c r="O34" s="6">
        <v>15</v>
      </c>
      <c r="P34" s="6">
        <v>16</v>
      </c>
      <c r="Q34" s="6">
        <v>17</v>
      </c>
    </row>
    <row r="35" spans="1:18" ht="66.75" customHeight="1">
      <c r="A35" s="8" t="s">
        <v>3</v>
      </c>
      <c r="B35" s="9" t="s">
        <v>4</v>
      </c>
      <c r="C35" s="9" t="s">
        <v>5</v>
      </c>
      <c r="D35" s="9" t="s">
        <v>6</v>
      </c>
      <c r="E35" s="9" t="s">
        <v>7</v>
      </c>
      <c r="F35" s="9" t="s">
        <v>8</v>
      </c>
      <c r="G35" s="10" t="s">
        <v>9</v>
      </c>
      <c r="H35" s="10" t="s">
        <v>10</v>
      </c>
      <c r="I35" s="10" t="s">
        <v>11</v>
      </c>
      <c r="J35" s="9" t="s">
        <v>12</v>
      </c>
      <c r="K35" s="9" t="s">
        <v>13</v>
      </c>
      <c r="L35" s="9" t="s">
        <v>14</v>
      </c>
      <c r="M35" s="9" t="s">
        <v>15</v>
      </c>
      <c r="N35" s="9" t="s">
        <v>16</v>
      </c>
      <c r="O35" s="9" t="s">
        <v>17</v>
      </c>
      <c r="P35" s="9" t="s">
        <v>18</v>
      </c>
      <c r="Q35" s="11" t="s">
        <v>19</v>
      </c>
    </row>
    <row r="36" spans="1:18" hidden="1">
      <c r="A36" s="6">
        <v>1</v>
      </c>
      <c r="B36" s="6">
        <v>2</v>
      </c>
      <c r="C36" s="6">
        <v>3</v>
      </c>
      <c r="D36" s="6">
        <v>4</v>
      </c>
      <c r="E36" s="6">
        <v>5</v>
      </c>
      <c r="F36" s="6">
        <v>6</v>
      </c>
      <c r="G36" s="6">
        <v>7</v>
      </c>
      <c r="H36" s="6">
        <v>8</v>
      </c>
      <c r="I36" s="28">
        <v>9</v>
      </c>
      <c r="J36" s="6">
        <v>10</v>
      </c>
      <c r="K36" s="6">
        <v>11</v>
      </c>
      <c r="L36" s="28">
        <v>12</v>
      </c>
      <c r="M36" s="6">
        <v>13</v>
      </c>
      <c r="N36" s="6">
        <v>14</v>
      </c>
      <c r="O36" s="6">
        <v>15</v>
      </c>
      <c r="P36" s="6">
        <v>16</v>
      </c>
      <c r="Q36" s="28">
        <v>17</v>
      </c>
    </row>
    <row r="37" spans="1:18" ht="69" hidden="1">
      <c r="A37" s="8" t="s">
        <v>3</v>
      </c>
      <c r="B37" s="9" t="s">
        <v>4</v>
      </c>
      <c r="C37" s="9" t="s">
        <v>5</v>
      </c>
      <c r="D37" s="9" t="s">
        <v>6</v>
      </c>
      <c r="E37" s="9" t="s">
        <v>7</v>
      </c>
      <c r="F37" s="9" t="s">
        <v>8</v>
      </c>
      <c r="G37" s="10" t="s">
        <v>9</v>
      </c>
      <c r="H37" s="10" t="s">
        <v>10</v>
      </c>
      <c r="I37" s="29" t="s">
        <v>11</v>
      </c>
      <c r="J37" s="9" t="s">
        <v>12</v>
      </c>
      <c r="K37" s="9" t="s">
        <v>13</v>
      </c>
      <c r="L37" s="13" t="s">
        <v>14</v>
      </c>
      <c r="M37" s="9" t="s">
        <v>15</v>
      </c>
      <c r="N37" s="9" t="s">
        <v>16</v>
      </c>
      <c r="O37" s="9" t="s">
        <v>17</v>
      </c>
      <c r="P37" s="9" t="s">
        <v>18</v>
      </c>
      <c r="Q37" s="30" t="s">
        <v>19</v>
      </c>
    </row>
    <row r="38" spans="1:18" ht="27.6" hidden="1">
      <c r="A38" s="31"/>
      <c r="B38" s="32"/>
      <c r="C38" s="32"/>
      <c r="D38" s="32"/>
      <c r="E38" s="32"/>
      <c r="F38" s="32"/>
      <c r="G38" s="33"/>
      <c r="H38" s="33"/>
      <c r="I38" s="34"/>
      <c r="J38" s="32"/>
      <c r="K38" s="32"/>
      <c r="L38" s="35"/>
      <c r="M38" s="36" t="s">
        <v>77</v>
      </c>
      <c r="N38" s="36" t="s">
        <v>78</v>
      </c>
      <c r="O38" s="36" t="s">
        <v>79</v>
      </c>
      <c r="P38" s="36"/>
      <c r="Q38" s="37" t="s">
        <v>80</v>
      </c>
    </row>
    <row r="39" spans="1:18" ht="13.8">
      <c r="A39" s="12" t="s">
        <v>20</v>
      </c>
      <c r="B39" s="13" t="s">
        <v>21</v>
      </c>
      <c r="C39" s="38">
        <v>0</v>
      </c>
      <c r="D39" s="14" t="s">
        <v>81</v>
      </c>
      <c r="E39" s="15" t="s">
        <v>82</v>
      </c>
      <c r="F39" s="12">
        <v>1</v>
      </c>
      <c r="G39" s="12">
        <f>PRODUCT(H39,I39)</f>
        <v>720</v>
      </c>
      <c r="H39" s="12">
        <v>36</v>
      </c>
      <c r="I39" s="12">
        <v>20</v>
      </c>
      <c r="J39" s="12"/>
      <c r="K39" s="12"/>
      <c r="L39" s="16"/>
      <c r="M39" s="17"/>
      <c r="N39" s="17"/>
      <c r="O39" s="17"/>
      <c r="P39" s="12"/>
      <c r="Q39" s="12"/>
    </row>
    <row r="40" spans="1:18" ht="27.6">
      <c r="A40" s="12" t="s">
        <v>24</v>
      </c>
      <c r="B40" s="13" t="s">
        <v>21</v>
      </c>
      <c r="C40" s="18" t="s">
        <v>45</v>
      </c>
      <c r="D40" s="14" t="s">
        <v>83</v>
      </c>
      <c r="E40" s="15" t="s">
        <v>84</v>
      </c>
      <c r="F40" s="12">
        <v>1</v>
      </c>
      <c r="G40" s="12">
        <f>PRODUCT(H40,I40)</f>
        <v>612</v>
      </c>
      <c r="H40" s="12">
        <v>36</v>
      </c>
      <c r="I40" s="12">
        <v>17</v>
      </c>
      <c r="J40" s="12"/>
      <c r="K40" s="12"/>
      <c r="L40" s="16"/>
      <c r="M40" s="17"/>
      <c r="N40" s="17"/>
      <c r="O40" s="17"/>
      <c r="P40" s="12"/>
      <c r="Q40" s="12"/>
    </row>
    <row r="41" spans="1:18" ht="13.8">
      <c r="A41" s="12" t="s">
        <v>26</v>
      </c>
      <c r="B41" s="13" t="s">
        <v>21</v>
      </c>
      <c r="C41" s="18" t="s">
        <v>56</v>
      </c>
      <c r="D41" s="14" t="s">
        <v>83</v>
      </c>
      <c r="E41" s="15" t="s">
        <v>85</v>
      </c>
      <c r="F41" s="12">
        <v>1</v>
      </c>
      <c r="G41" s="12">
        <f>PRODUCT(H41,I41)</f>
        <v>612</v>
      </c>
      <c r="H41" s="12">
        <v>36</v>
      </c>
      <c r="I41" s="12">
        <v>17</v>
      </c>
      <c r="J41" s="12"/>
      <c r="K41" s="12"/>
      <c r="L41" s="16"/>
      <c r="M41" s="17"/>
      <c r="N41" s="17"/>
      <c r="O41" s="17"/>
      <c r="P41" s="12"/>
      <c r="Q41" s="12"/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39" t="s">
        <v>74</v>
      </c>
      <c r="M42" s="22">
        <f>SUM(M39:M41)</f>
        <v>0</v>
      </c>
      <c r="N42" s="22">
        <f>SUM(N39:N41)</f>
        <v>0</v>
      </c>
      <c r="O42" s="22">
        <f>SUM(O39:O41)</f>
        <v>0</v>
      </c>
      <c r="Q42" s="5"/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27"/>
      <c r="M43" s="5"/>
      <c r="N43" s="5"/>
      <c r="O43" s="27"/>
      <c r="Q43" s="5"/>
    </row>
    <row r="44" spans="1:18" ht="13.8">
      <c r="A44" s="5"/>
      <c r="B44" s="40"/>
      <c r="C44" s="41"/>
      <c r="D44" s="42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3.8">
      <c r="A45" s="5"/>
      <c r="C45" s="41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8" ht="13.8">
      <c r="A46" s="5"/>
      <c r="B46" s="26" t="s">
        <v>86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8">
      <c r="A47" s="5" t="s">
        <v>87</v>
      </c>
      <c r="B47" s="5"/>
      <c r="C47" s="2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8" ht="12.75" customHeight="1">
      <c r="A48" s="6">
        <v>1</v>
      </c>
      <c r="B48" s="6">
        <v>2</v>
      </c>
      <c r="C48" s="6">
        <v>3</v>
      </c>
      <c r="D48" s="6">
        <v>4</v>
      </c>
      <c r="E48" s="6">
        <v>5</v>
      </c>
      <c r="F48" s="6">
        <v>6</v>
      </c>
      <c r="G48" s="6">
        <v>7</v>
      </c>
      <c r="H48" s="6">
        <v>8</v>
      </c>
      <c r="I48" s="6">
        <v>9</v>
      </c>
      <c r="J48" s="6">
        <v>10</v>
      </c>
      <c r="K48" s="6">
        <v>11</v>
      </c>
      <c r="L48" s="6">
        <v>12</v>
      </c>
      <c r="M48" s="6">
        <v>13</v>
      </c>
      <c r="N48" s="6">
        <v>14</v>
      </c>
      <c r="O48" s="6">
        <v>15</v>
      </c>
      <c r="P48" s="6">
        <v>16</v>
      </c>
      <c r="Q48" s="6">
        <v>17</v>
      </c>
    </row>
    <row r="49" spans="1:18" ht="66.75" customHeight="1">
      <c r="A49" s="8" t="s">
        <v>3</v>
      </c>
      <c r="B49" s="9" t="s">
        <v>4</v>
      </c>
      <c r="C49" s="9" t="s">
        <v>5</v>
      </c>
      <c r="D49" s="9" t="s">
        <v>6</v>
      </c>
      <c r="E49" s="9" t="s">
        <v>7</v>
      </c>
      <c r="F49" s="9" t="s">
        <v>8</v>
      </c>
      <c r="G49" s="10" t="s">
        <v>9</v>
      </c>
      <c r="H49" s="10" t="s">
        <v>10</v>
      </c>
      <c r="I49" s="10" t="s">
        <v>11</v>
      </c>
      <c r="J49" s="9" t="s">
        <v>12</v>
      </c>
      <c r="K49" s="9" t="s">
        <v>13</v>
      </c>
      <c r="L49" s="9" t="s">
        <v>14</v>
      </c>
      <c r="M49" s="9" t="s">
        <v>15</v>
      </c>
      <c r="N49" s="9" t="s">
        <v>16</v>
      </c>
      <c r="O49" s="9" t="s">
        <v>17</v>
      </c>
      <c r="P49" s="9" t="s">
        <v>18</v>
      </c>
      <c r="Q49" s="11" t="s">
        <v>19</v>
      </c>
    </row>
    <row r="50" spans="1:18" ht="13.8">
      <c r="A50" s="12" t="s">
        <v>20</v>
      </c>
      <c r="B50" s="13" t="s">
        <v>21</v>
      </c>
      <c r="C50" s="18">
        <v>0</v>
      </c>
      <c r="D50" s="14" t="s">
        <v>83</v>
      </c>
      <c r="E50" s="15" t="s">
        <v>88</v>
      </c>
      <c r="F50" s="12">
        <v>1</v>
      </c>
      <c r="G50" s="12">
        <f t="shared" ref="G50:G58" si="1">PRODUCT(H50,I50)</f>
        <v>72</v>
      </c>
      <c r="H50" s="12">
        <v>36</v>
      </c>
      <c r="I50" s="12">
        <v>2</v>
      </c>
      <c r="J50" s="12"/>
      <c r="K50" s="12"/>
      <c r="L50" s="16"/>
      <c r="M50" s="17"/>
      <c r="N50" s="17"/>
      <c r="O50" s="17"/>
      <c r="P50" s="12"/>
      <c r="Q50" s="43"/>
      <c r="R50" s="44"/>
    </row>
    <row r="51" spans="1:18" ht="13.8">
      <c r="A51" s="12" t="s">
        <v>24</v>
      </c>
      <c r="B51" s="13" t="s">
        <v>21</v>
      </c>
      <c r="C51" s="18">
        <v>0</v>
      </c>
      <c r="D51" s="14" t="s">
        <v>83</v>
      </c>
      <c r="E51" s="15" t="s">
        <v>89</v>
      </c>
      <c r="F51" s="12">
        <v>1</v>
      </c>
      <c r="G51" s="12">
        <f t="shared" si="1"/>
        <v>72</v>
      </c>
      <c r="H51" s="12">
        <v>36</v>
      </c>
      <c r="I51" s="12">
        <v>2</v>
      </c>
      <c r="J51" s="12"/>
      <c r="K51" s="12"/>
      <c r="L51" s="16"/>
      <c r="M51" s="17"/>
      <c r="N51" s="17"/>
      <c r="O51" s="17"/>
      <c r="P51" s="12"/>
      <c r="Q51" s="43"/>
      <c r="R51" s="44"/>
    </row>
    <row r="52" spans="1:18" ht="27.6">
      <c r="A52" s="12" t="s">
        <v>26</v>
      </c>
      <c r="B52" s="13" t="s">
        <v>21</v>
      </c>
      <c r="C52" s="18">
        <v>0</v>
      </c>
      <c r="D52" s="14" t="s">
        <v>22</v>
      </c>
      <c r="E52" s="15" t="s">
        <v>90</v>
      </c>
      <c r="F52" s="12">
        <v>1</v>
      </c>
      <c r="G52" s="12">
        <f t="shared" si="1"/>
        <v>108</v>
      </c>
      <c r="H52" s="12">
        <v>36</v>
      </c>
      <c r="I52" s="12">
        <v>3</v>
      </c>
      <c r="J52" s="12"/>
      <c r="K52" s="12"/>
      <c r="L52" s="16"/>
      <c r="M52" s="17"/>
      <c r="N52" s="17"/>
      <c r="O52" s="17"/>
      <c r="P52" s="12"/>
      <c r="Q52" s="43"/>
      <c r="R52" s="44"/>
    </row>
    <row r="53" spans="1:18" ht="13.8">
      <c r="A53" s="12" t="s">
        <v>29</v>
      </c>
      <c r="B53" s="13" t="s">
        <v>21</v>
      </c>
      <c r="C53" s="18">
        <v>1</v>
      </c>
      <c r="D53" s="14" t="s">
        <v>34</v>
      </c>
      <c r="E53" s="15" t="s">
        <v>91</v>
      </c>
      <c r="F53" s="12">
        <v>1</v>
      </c>
      <c r="G53" s="12">
        <f t="shared" si="1"/>
        <v>1080</v>
      </c>
      <c r="H53" s="12">
        <v>36</v>
      </c>
      <c r="I53" s="12">
        <v>30</v>
      </c>
      <c r="J53" s="12"/>
      <c r="K53" s="12"/>
      <c r="L53" s="16"/>
      <c r="M53" s="17"/>
      <c r="N53" s="17"/>
      <c r="O53" s="17"/>
      <c r="P53" s="12"/>
      <c r="Q53" s="45"/>
    </row>
    <row r="54" spans="1:18" ht="30.15" customHeight="1">
      <c r="A54" s="12" t="s">
        <v>30</v>
      </c>
      <c r="B54" s="13" t="s">
        <v>21</v>
      </c>
      <c r="C54" s="18">
        <v>1</v>
      </c>
      <c r="D54" s="15" t="s">
        <v>92</v>
      </c>
      <c r="E54" s="15" t="s">
        <v>93</v>
      </c>
      <c r="F54" s="12">
        <v>1</v>
      </c>
      <c r="G54" s="12">
        <f t="shared" si="1"/>
        <v>720</v>
      </c>
      <c r="H54" s="12">
        <v>24</v>
      </c>
      <c r="I54" s="12">
        <v>30</v>
      </c>
      <c r="J54" s="12"/>
      <c r="K54" s="12"/>
      <c r="L54" s="16"/>
      <c r="M54" s="17"/>
      <c r="N54" s="17"/>
      <c r="O54" s="17"/>
      <c r="P54" s="12"/>
      <c r="Q54" s="45"/>
    </row>
    <row r="55" spans="1:18" ht="31.5" customHeight="1">
      <c r="A55" s="12" t="s">
        <v>33</v>
      </c>
      <c r="B55" s="13" t="s">
        <v>21</v>
      </c>
      <c r="C55" s="46" t="s">
        <v>45</v>
      </c>
      <c r="D55" s="47" t="s">
        <v>83</v>
      </c>
      <c r="E55" s="46" t="s">
        <v>94</v>
      </c>
      <c r="F55" s="46">
        <v>1</v>
      </c>
      <c r="G55" s="12">
        <f t="shared" si="1"/>
        <v>540</v>
      </c>
      <c r="H55" s="12">
        <v>36</v>
      </c>
      <c r="I55" s="12">
        <v>15</v>
      </c>
      <c r="J55" s="46"/>
      <c r="K55" s="46"/>
      <c r="L55" s="16"/>
      <c r="M55" s="17"/>
      <c r="N55" s="17"/>
      <c r="O55" s="17"/>
      <c r="P55" s="46"/>
      <c r="Q55" s="46"/>
    </row>
    <row r="56" spans="1:18" ht="13.8">
      <c r="A56" s="12" t="s">
        <v>36</v>
      </c>
      <c r="B56" s="13" t="s">
        <v>21</v>
      </c>
      <c r="C56" s="18" t="s">
        <v>45</v>
      </c>
      <c r="D56" s="15" t="s">
        <v>83</v>
      </c>
      <c r="E56" s="15" t="s">
        <v>85</v>
      </c>
      <c r="F56" s="12">
        <v>1</v>
      </c>
      <c r="G56" s="12">
        <f t="shared" si="1"/>
        <v>144</v>
      </c>
      <c r="H56" s="12">
        <v>36</v>
      </c>
      <c r="I56" s="12">
        <v>4</v>
      </c>
      <c r="J56" s="12"/>
      <c r="K56" s="12"/>
      <c r="L56" s="16"/>
      <c r="M56" s="17"/>
      <c r="N56" s="17"/>
      <c r="O56" s="17"/>
      <c r="P56" s="12"/>
      <c r="Q56" s="45"/>
    </row>
    <row r="57" spans="1:18" ht="13.8">
      <c r="A57" s="12" t="s">
        <v>38</v>
      </c>
      <c r="B57" s="13" t="s">
        <v>21</v>
      </c>
      <c r="C57" s="18" t="s">
        <v>45</v>
      </c>
      <c r="D57" s="15" t="s">
        <v>83</v>
      </c>
      <c r="E57" s="15" t="s">
        <v>23</v>
      </c>
      <c r="F57" s="12">
        <v>1</v>
      </c>
      <c r="G57" s="12">
        <f t="shared" si="1"/>
        <v>864</v>
      </c>
      <c r="H57" s="12">
        <v>36</v>
      </c>
      <c r="I57" s="12">
        <v>24</v>
      </c>
      <c r="J57" s="12"/>
      <c r="K57" s="12"/>
      <c r="L57" s="16"/>
      <c r="M57" s="17"/>
      <c r="N57" s="17"/>
      <c r="O57" s="17"/>
      <c r="P57" s="12"/>
      <c r="Q57" s="45"/>
    </row>
    <row r="58" spans="1:18" ht="13.8">
      <c r="A58" s="12" t="s">
        <v>41</v>
      </c>
      <c r="B58" s="13" t="s">
        <v>21</v>
      </c>
      <c r="C58" s="18" t="s">
        <v>56</v>
      </c>
      <c r="D58" s="15" t="s">
        <v>83</v>
      </c>
      <c r="E58" s="15" t="s">
        <v>46</v>
      </c>
      <c r="F58" s="12">
        <v>1</v>
      </c>
      <c r="G58" s="12">
        <f t="shared" si="1"/>
        <v>108</v>
      </c>
      <c r="H58" s="12">
        <v>36</v>
      </c>
      <c r="I58" s="12">
        <v>3</v>
      </c>
      <c r="J58" s="12"/>
      <c r="K58" s="12"/>
      <c r="L58" s="16"/>
      <c r="M58" s="17"/>
      <c r="N58" s="17"/>
      <c r="O58" s="17"/>
      <c r="P58" s="12"/>
      <c r="Q58" s="45"/>
    </row>
    <row r="59" spans="1:18" ht="24.6" customHeight="1">
      <c r="A59" s="48" t="s">
        <v>95</v>
      </c>
      <c r="B59" s="13"/>
      <c r="C59" s="18"/>
      <c r="D59" s="15"/>
      <c r="E59" s="15"/>
      <c r="F59" s="12"/>
      <c r="G59" s="12"/>
      <c r="H59" s="12"/>
      <c r="I59" s="12"/>
      <c r="J59" s="12"/>
      <c r="K59" s="12"/>
      <c r="L59" s="37"/>
      <c r="M59" s="37"/>
      <c r="N59" s="37"/>
      <c r="O59" s="37"/>
      <c r="P59" s="5"/>
      <c r="Q59" s="49"/>
    </row>
    <row r="60" spans="1:18" ht="13.8">
      <c r="A60" s="12" t="s">
        <v>42</v>
      </c>
      <c r="B60" s="13" t="s">
        <v>21</v>
      </c>
      <c r="C60" s="18">
        <v>0</v>
      </c>
      <c r="D60" s="14" t="s">
        <v>34</v>
      </c>
      <c r="E60" s="15" t="s">
        <v>96</v>
      </c>
      <c r="F60" s="12">
        <v>1</v>
      </c>
      <c r="G60" s="12">
        <f t="shared" ref="G60:G65" si="2">PRODUCT(H60,I60)</f>
        <v>168</v>
      </c>
      <c r="H60" s="12">
        <v>24</v>
      </c>
      <c r="I60" s="12">
        <v>7</v>
      </c>
      <c r="J60" s="12"/>
      <c r="K60" s="12"/>
      <c r="L60" s="16"/>
      <c r="M60" s="17"/>
      <c r="N60" s="17"/>
      <c r="O60" s="17"/>
      <c r="P60" s="12"/>
      <c r="Q60" s="45"/>
    </row>
    <row r="61" spans="1:18" ht="27.6">
      <c r="A61" s="12" t="s">
        <v>44</v>
      </c>
      <c r="B61" s="13" t="s">
        <v>21</v>
      </c>
      <c r="C61" s="18">
        <v>1</v>
      </c>
      <c r="D61" s="14" t="s">
        <v>34</v>
      </c>
      <c r="E61" s="15" t="s">
        <v>90</v>
      </c>
      <c r="F61" s="12">
        <v>1</v>
      </c>
      <c r="G61" s="12">
        <f t="shared" si="2"/>
        <v>72</v>
      </c>
      <c r="H61" s="12">
        <v>24</v>
      </c>
      <c r="I61" s="12">
        <v>3</v>
      </c>
      <c r="J61" s="12"/>
      <c r="K61" s="12"/>
      <c r="L61" s="16"/>
      <c r="M61" s="17"/>
      <c r="N61" s="17"/>
      <c r="O61" s="17"/>
      <c r="P61" s="12"/>
      <c r="Q61" s="45"/>
    </row>
    <row r="62" spans="1:18" ht="27.6">
      <c r="A62" s="12" t="s">
        <v>47</v>
      </c>
      <c r="B62" s="13" t="s">
        <v>21</v>
      </c>
      <c r="C62" s="18">
        <v>1</v>
      </c>
      <c r="D62" s="14" t="s">
        <v>34</v>
      </c>
      <c r="E62" s="15" t="s">
        <v>97</v>
      </c>
      <c r="F62" s="12">
        <v>1</v>
      </c>
      <c r="G62" s="12">
        <f t="shared" si="2"/>
        <v>72</v>
      </c>
      <c r="H62" s="12">
        <v>24</v>
      </c>
      <c r="I62" s="12">
        <v>3</v>
      </c>
      <c r="J62" s="12"/>
      <c r="K62" s="12"/>
      <c r="L62" s="16"/>
      <c r="M62" s="17"/>
      <c r="N62" s="17"/>
      <c r="O62" s="17"/>
      <c r="P62" s="12"/>
      <c r="Q62" s="45"/>
    </row>
    <row r="63" spans="1:18" ht="27.6">
      <c r="A63" s="12" t="s">
        <v>49</v>
      </c>
      <c r="B63" s="13" t="s">
        <v>21</v>
      </c>
      <c r="C63" s="18">
        <v>1</v>
      </c>
      <c r="D63" s="15" t="s">
        <v>92</v>
      </c>
      <c r="E63" s="15" t="s">
        <v>97</v>
      </c>
      <c r="F63" s="12">
        <v>1</v>
      </c>
      <c r="G63" s="12">
        <f t="shared" si="2"/>
        <v>336</v>
      </c>
      <c r="H63" s="12">
        <v>24</v>
      </c>
      <c r="I63" s="12">
        <v>14</v>
      </c>
      <c r="J63" s="12"/>
      <c r="K63" s="12"/>
      <c r="L63" s="16"/>
      <c r="M63" s="17"/>
      <c r="N63" s="17"/>
      <c r="O63" s="17"/>
      <c r="P63" s="12"/>
      <c r="Q63" s="45"/>
    </row>
    <row r="64" spans="1:18" ht="13.8">
      <c r="A64" s="12" t="s">
        <v>51</v>
      </c>
      <c r="B64" s="13" t="s">
        <v>21</v>
      </c>
      <c r="C64" s="18">
        <v>1</v>
      </c>
      <c r="D64" s="14" t="s">
        <v>34</v>
      </c>
      <c r="E64" s="15" t="s">
        <v>98</v>
      </c>
      <c r="F64" s="12">
        <v>1</v>
      </c>
      <c r="G64" s="12">
        <f t="shared" si="2"/>
        <v>96</v>
      </c>
      <c r="H64" s="12">
        <v>24</v>
      </c>
      <c r="I64" s="12">
        <v>4</v>
      </c>
      <c r="J64" s="12"/>
      <c r="K64" s="12"/>
      <c r="L64" s="16"/>
      <c r="M64" s="17"/>
      <c r="N64" s="17"/>
      <c r="O64" s="17"/>
      <c r="P64" s="12"/>
      <c r="Q64" s="45"/>
    </row>
    <row r="65" spans="1:17" ht="13.8">
      <c r="A65" s="12" t="s">
        <v>53</v>
      </c>
      <c r="B65" s="13" t="s">
        <v>21</v>
      </c>
      <c r="C65" s="18" t="s">
        <v>45</v>
      </c>
      <c r="D65" s="15" t="s">
        <v>22</v>
      </c>
      <c r="E65" s="15" t="s">
        <v>99</v>
      </c>
      <c r="F65" s="12">
        <v>1</v>
      </c>
      <c r="G65" s="12">
        <f t="shared" si="2"/>
        <v>72</v>
      </c>
      <c r="H65" s="12">
        <v>24</v>
      </c>
      <c r="I65" s="12">
        <v>3</v>
      </c>
      <c r="J65" s="12"/>
      <c r="K65" s="12"/>
      <c r="L65" s="16"/>
      <c r="M65" s="17"/>
      <c r="N65" s="17"/>
      <c r="O65" s="17"/>
      <c r="P65" s="12"/>
      <c r="Q65" s="45"/>
    </row>
    <row r="66" spans="1:17" ht="20.100000000000001" customHeight="1">
      <c r="A66" s="48" t="s">
        <v>100</v>
      </c>
      <c r="Q66" s="5"/>
    </row>
    <row r="67" spans="1:17" ht="27.6">
      <c r="A67" s="12" t="s">
        <v>55</v>
      </c>
      <c r="B67" s="19" t="s">
        <v>21</v>
      </c>
      <c r="C67" s="50">
        <v>0</v>
      </c>
      <c r="D67" s="51" t="s">
        <v>34</v>
      </c>
      <c r="E67" s="20" t="s">
        <v>101</v>
      </c>
      <c r="F67" s="52">
        <v>1</v>
      </c>
      <c r="G67" s="12">
        <f t="shared" ref="G67:G77" si="3">PRODUCT(H67,I67)</f>
        <v>216</v>
      </c>
      <c r="H67" s="12">
        <v>36</v>
      </c>
      <c r="I67" s="12">
        <v>6</v>
      </c>
      <c r="J67" s="12"/>
      <c r="K67" s="12"/>
      <c r="L67" s="16"/>
      <c r="M67" s="17"/>
      <c r="N67" s="17"/>
      <c r="O67" s="17"/>
      <c r="P67" s="53"/>
      <c r="Q67" s="54"/>
    </row>
    <row r="68" spans="1:17" ht="27.6">
      <c r="A68" s="12" t="s">
        <v>59</v>
      </c>
      <c r="B68" s="19" t="s">
        <v>21</v>
      </c>
      <c r="C68" s="50">
        <v>1</v>
      </c>
      <c r="D68" s="51" t="s">
        <v>31</v>
      </c>
      <c r="E68" s="20" t="s">
        <v>102</v>
      </c>
      <c r="F68" s="52">
        <v>1</v>
      </c>
      <c r="G68" s="12">
        <f t="shared" si="3"/>
        <v>360</v>
      </c>
      <c r="H68" s="12">
        <v>36</v>
      </c>
      <c r="I68" s="12">
        <v>10</v>
      </c>
      <c r="J68" s="12"/>
      <c r="K68" s="12"/>
      <c r="L68" s="16"/>
      <c r="M68" s="17"/>
      <c r="N68" s="17"/>
      <c r="O68" s="17"/>
      <c r="P68" s="46"/>
      <c r="Q68" s="55"/>
    </row>
    <row r="69" spans="1:17" ht="27.6">
      <c r="A69" s="12" t="s">
        <v>61</v>
      </c>
      <c r="B69" s="19" t="s">
        <v>21</v>
      </c>
      <c r="C69" s="50">
        <v>1</v>
      </c>
      <c r="D69" s="51" t="s">
        <v>34</v>
      </c>
      <c r="E69" s="20" t="s">
        <v>103</v>
      </c>
      <c r="F69" s="52">
        <v>1</v>
      </c>
      <c r="G69" s="12">
        <f t="shared" si="3"/>
        <v>540</v>
      </c>
      <c r="H69" s="12">
        <v>36</v>
      </c>
      <c r="I69" s="12">
        <v>15</v>
      </c>
      <c r="J69" s="12"/>
      <c r="K69" s="12"/>
      <c r="L69" s="16"/>
      <c r="M69" s="17"/>
      <c r="N69" s="17"/>
      <c r="O69" s="17"/>
      <c r="P69" s="46"/>
      <c r="Q69" s="55"/>
    </row>
    <row r="70" spans="1:17" ht="13.8">
      <c r="A70" s="12" t="s">
        <v>63</v>
      </c>
      <c r="B70" s="13" t="s">
        <v>21</v>
      </c>
      <c r="C70" s="18">
        <v>1</v>
      </c>
      <c r="D70" s="14" t="s">
        <v>39</v>
      </c>
      <c r="E70" s="15" t="s">
        <v>40</v>
      </c>
      <c r="F70" s="12">
        <v>1</v>
      </c>
      <c r="G70" s="12">
        <f t="shared" si="3"/>
        <v>72</v>
      </c>
      <c r="H70" s="12">
        <v>36</v>
      </c>
      <c r="I70" s="12">
        <v>2</v>
      </c>
      <c r="J70" s="12"/>
      <c r="K70" s="12"/>
      <c r="L70" s="16"/>
      <c r="M70" s="17"/>
      <c r="N70" s="17"/>
      <c r="O70" s="17"/>
      <c r="P70" s="46"/>
      <c r="Q70" s="55"/>
    </row>
    <row r="71" spans="1:17" ht="13.8">
      <c r="A71" s="12" t="s">
        <v>64</v>
      </c>
      <c r="B71" s="13" t="s">
        <v>21</v>
      </c>
      <c r="C71" s="18">
        <v>2</v>
      </c>
      <c r="D71" s="14" t="s">
        <v>34</v>
      </c>
      <c r="E71" s="15" t="s">
        <v>40</v>
      </c>
      <c r="F71" s="12">
        <v>1</v>
      </c>
      <c r="G71" s="12">
        <f t="shared" si="3"/>
        <v>48</v>
      </c>
      <c r="H71" s="12">
        <v>24</v>
      </c>
      <c r="I71" s="12">
        <v>2</v>
      </c>
      <c r="J71" s="12"/>
      <c r="K71" s="12"/>
      <c r="L71" s="16"/>
      <c r="M71" s="17"/>
      <c r="N71" s="17"/>
      <c r="O71" s="17"/>
      <c r="P71" s="46"/>
      <c r="Q71" s="55"/>
    </row>
    <row r="72" spans="1:17" ht="13.8">
      <c r="A72" s="12" t="s">
        <v>67</v>
      </c>
      <c r="B72" s="13" t="s">
        <v>21</v>
      </c>
      <c r="C72" s="18">
        <v>2</v>
      </c>
      <c r="D72" s="14" t="s">
        <v>34</v>
      </c>
      <c r="E72" s="15" t="s">
        <v>43</v>
      </c>
      <c r="F72" s="12">
        <v>1</v>
      </c>
      <c r="G72" s="12">
        <f t="shared" si="3"/>
        <v>48</v>
      </c>
      <c r="H72" s="12">
        <v>24</v>
      </c>
      <c r="I72" s="12">
        <v>2</v>
      </c>
      <c r="J72" s="12"/>
      <c r="K72" s="12"/>
      <c r="L72" s="16"/>
      <c r="M72" s="17"/>
      <c r="N72" s="17"/>
      <c r="O72" s="17"/>
      <c r="P72" s="46"/>
      <c r="Q72" s="55"/>
    </row>
    <row r="73" spans="1:17" ht="27.6">
      <c r="A73" s="12" t="s">
        <v>69</v>
      </c>
      <c r="B73" s="19" t="s">
        <v>21</v>
      </c>
      <c r="C73" s="50">
        <v>2</v>
      </c>
      <c r="D73" s="51" t="s">
        <v>34</v>
      </c>
      <c r="E73" s="20" t="s">
        <v>104</v>
      </c>
      <c r="F73" s="52">
        <v>1</v>
      </c>
      <c r="G73" s="12">
        <f t="shared" si="3"/>
        <v>720</v>
      </c>
      <c r="H73" s="12">
        <v>24</v>
      </c>
      <c r="I73" s="12">
        <v>30</v>
      </c>
      <c r="J73" s="12"/>
      <c r="K73" s="12"/>
      <c r="L73" s="16"/>
      <c r="M73" s="17"/>
      <c r="N73" s="17"/>
      <c r="O73" s="17"/>
      <c r="P73" s="46"/>
      <c r="Q73" s="55"/>
    </row>
    <row r="74" spans="1:17" ht="27.6">
      <c r="A74" s="12" t="s">
        <v>72</v>
      </c>
      <c r="B74" s="19" t="s">
        <v>21</v>
      </c>
      <c r="C74" s="50">
        <v>2</v>
      </c>
      <c r="D74" s="51" t="s">
        <v>34</v>
      </c>
      <c r="E74" s="20" t="s">
        <v>101</v>
      </c>
      <c r="F74" s="52">
        <v>1</v>
      </c>
      <c r="G74" s="12">
        <f t="shared" si="3"/>
        <v>1080</v>
      </c>
      <c r="H74" s="12">
        <v>24</v>
      </c>
      <c r="I74" s="12">
        <v>45</v>
      </c>
      <c r="J74" s="12"/>
      <c r="K74" s="12"/>
      <c r="L74" s="16"/>
      <c r="M74" s="17"/>
      <c r="N74" s="17"/>
      <c r="O74" s="17"/>
      <c r="P74" s="46"/>
      <c r="Q74" s="55"/>
    </row>
    <row r="75" spans="1:17" ht="27.6">
      <c r="A75" s="12" t="s">
        <v>105</v>
      </c>
      <c r="B75" s="19" t="s">
        <v>21</v>
      </c>
      <c r="C75" s="19" t="s">
        <v>45</v>
      </c>
      <c r="D75" s="51" t="s">
        <v>22</v>
      </c>
      <c r="E75" s="20" t="s">
        <v>106</v>
      </c>
      <c r="F75" s="52">
        <v>1</v>
      </c>
      <c r="G75" s="12">
        <f t="shared" si="3"/>
        <v>540</v>
      </c>
      <c r="H75" s="12">
        <v>36</v>
      </c>
      <c r="I75" s="12">
        <v>15</v>
      </c>
      <c r="J75" s="12"/>
      <c r="K75" s="12"/>
      <c r="L75" s="16"/>
      <c r="M75" s="17"/>
      <c r="N75" s="17"/>
      <c r="O75" s="17"/>
      <c r="P75" s="46"/>
      <c r="Q75" s="55"/>
    </row>
    <row r="76" spans="1:17" ht="27.6">
      <c r="A76" s="12" t="s">
        <v>107</v>
      </c>
      <c r="B76" s="19" t="s">
        <v>21</v>
      </c>
      <c r="C76" s="50" t="s">
        <v>45</v>
      </c>
      <c r="D76" s="51" t="s">
        <v>34</v>
      </c>
      <c r="E76" s="20" t="s">
        <v>108</v>
      </c>
      <c r="F76" s="52">
        <v>1</v>
      </c>
      <c r="G76" s="12">
        <f t="shared" si="3"/>
        <v>900</v>
      </c>
      <c r="H76" s="12">
        <v>36</v>
      </c>
      <c r="I76" s="12">
        <v>25</v>
      </c>
      <c r="J76" s="12"/>
      <c r="K76" s="12"/>
      <c r="L76" s="16"/>
      <c r="M76" s="17"/>
      <c r="N76" s="17"/>
      <c r="O76" s="17"/>
      <c r="P76" s="46"/>
      <c r="Q76" s="55"/>
    </row>
    <row r="77" spans="1:17" ht="27.6">
      <c r="A77" s="12" t="s">
        <v>109</v>
      </c>
      <c r="B77" s="19" t="s">
        <v>21</v>
      </c>
      <c r="C77" s="50" t="s">
        <v>56</v>
      </c>
      <c r="D77" s="51" t="s">
        <v>34</v>
      </c>
      <c r="E77" s="20" t="s">
        <v>110</v>
      </c>
      <c r="F77" s="52">
        <v>1</v>
      </c>
      <c r="G77" s="12">
        <f t="shared" si="3"/>
        <v>288</v>
      </c>
      <c r="H77" s="12">
        <v>36</v>
      </c>
      <c r="I77" s="12">
        <v>8</v>
      </c>
      <c r="J77" s="12"/>
      <c r="K77" s="12"/>
      <c r="L77" s="16"/>
      <c r="M77" s="17"/>
      <c r="N77" s="17"/>
      <c r="O77" s="17"/>
      <c r="P77" s="56"/>
      <c r="Q77" s="57"/>
    </row>
    <row r="78" spans="1:17" ht="13.8">
      <c r="C78" s="41"/>
      <c r="D78" s="25"/>
      <c r="E78" s="25"/>
      <c r="F78" s="5"/>
      <c r="G78" s="5"/>
      <c r="H78" s="5"/>
      <c r="I78" s="5"/>
      <c r="J78" s="5"/>
      <c r="K78" s="5"/>
      <c r="L78" s="39" t="s">
        <v>74</v>
      </c>
      <c r="M78" s="22">
        <f>SUM(M50:M77)</f>
        <v>0</v>
      </c>
      <c r="N78" s="22">
        <f>SUM(N50:N77)</f>
        <v>0</v>
      </c>
      <c r="O78" s="22">
        <f>SUM(O50:O77)</f>
        <v>0</v>
      </c>
      <c r="P78" s="5"/>
      <c r="Q78" s="49"/>
    </row>
    <row r="79" spans="1:17" ht="13.8">
      <c r="B79" s="58" t="s">
        <v>111</v>
      </c>
      <c r="C79" s="2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A80" s="59" t="s">
        <v>112</v>
      </c>
      <c r="B80" s="5"/>
      <c r="C80" s="2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2.75" customHeight="1">
      <c r="A81" s="6">
        <v>1</v>
      </c>
      <c r="B81" s="6">
        <v>2</v>
      </c>
      <c r="C81" s="6">
        <v>3</v>
      </c>
      <c r="D81" s="6">
        <v>4</v>
      </c>
      <c r="E81" s="6">
        <v>5</v>
      </c>
      <c r="F81" s="6">
        <v>6</v>
      </c>
      <c r="G81" s="6">
        <v>7</v>
      </c>
      <c r="H81" s="6">
        <v>8</v>
      </c>
      <c r="I81" s="6">
        <v>9</v>
      </c>
      <c r="J81" s="6">
        <v>10</v>
      </c>
      <c r="K81" s="6">
        <v>11</v>
      </c>
      <c r="L81" s="6">
        <v>12</v>
      </c>
      <c r="M81" s="6">
        <v>13</v>
      </c>
      <c r="N81" s="6">
        <v>14</v>
      </c>
      <c r="O81" s="6">
        <v>15</v>
      </c>
      <c r="P81" s="6">
        <v>16</v>
      </c>
      <c r="Q81" s="6">
        <v>17</v>
      </c>
    </row>
    <row r="82" spans="1:17" ht="66.75" customHeight="1">
      <c r="A82" s="8" t="s">
        <v>3</v>
      </c>
      <c r="B82" s="9" t="s">
        <v>4</v>
      </c>
      <c r="C82" s="9" t="s">
        <v>5</v>
      </c>
      <c r="D82" s="9" t="s">
        <v>6</v>
      </c>
      <c r="E82" s="9" t="s">
        <v>7</v>
      </c>
      <c r="F82" s="9" t="s">
        <v>8</v>
      </c>
      <c r="G82" s="10" t="s">
        <v>9</v>
      </c>
      <c r="H82" s="10" t="s">
        <v>10</v>
      </c>
      <c r="I82" s="10" t="s">
        <v>11</v>
      </c>
      <c r="J82" s="9" t="s">
        <v>12</v>
      </c>
      <c r="K82" s="9" t="s">
        <v>13</v>
      </c>
      <c r="L82" s="9" t="s">
        <v>14</v>
      </c>
      <c r="M82" s="9" t="s">
        <v>15</v>
      </c>
      <c r="N82" s="9" t="s">
        <v>16</v>
      </c>
      <c r="O82" s="9" t="s">
        <v>17</v>
      </c>
      <c r="P82" s="9" t="s">
        <v>18</v>
      </c>
      <c r="Q82" s="11" t="s">
        <v>19</v>
      </c>
    </row>
    <row r="83" spans="1:17" ht="52.5" customHeight="1">
      <c r="A83" s="60" t="s">
        <v>20</v>
      </c>
      <c r="B83" s="13" t="s">
        <v>113</v>
      </c>
      <c r="C83" s="35">
        <v>1</v>
      </c>
      <c r="D83" s="61" t="s">
        <v>114</v>
      </c>
      <c r="E83" s="62" t="s">
        <v>115</v>
      </c>
      <c r="F83" s="35">
        <v>1</v>
      </c>
      <c r="G83" s="12">
        <f t="shared" ref="G83:G94" si="4">PRODUCT(H83,I83)</f>
        <v>420</v>
      </c>
      <c r="H83" s="63">
        <v>12</v>
      </c>
      <c r="I83" s="63">
        <v>35</v>
      </c>
      <c r="J83" s="12"/>
      <c r="K83" s="35"/>
      <c r="L83" s="16"/>
      <c r="M83" s="17"/>
      <c r="N83" s="17"/>
      <c r="O83" s="17"/>
      <c r="P83" s="64"/>
      <c r="Q83" s="37"/>
    </row>
    <row r="84" spans="1:17" ht="52.5" customHeight="1">
      <c r="A84" s="12" t="s">
        <v>24</v>
      </c>
      <c r="B84" s="13" t="s">
        <v>113</v>
      </c>
      <c r="C84" s="18" t="s">
        <v>45</v>
      </c>
      <c r="D84" s="15" t="s">
        <v>116</v>
      </c>
      <c r="E84" s="62" t="s">
        <v>71</v>
      </c>
      <c r="F84" s="12">
        <v>1</v>
      </c>
      <c r="G84" s="12">
        <f t="shared" si="4"/>
        <v>420</v>
      </c>
      <c r="H84" s="12">
        <v>12</v>
      </c>
      <c r="I84" s="12">
        <v>35</v>
      </c>
      <c r="J84" s="12"/>
      <c r="K84" s="35"/>
      <c r="L84" s="16"/>
      <c r="M84" s="17"/>
      <c r="N84" s="17"/>
      <c r="O84" s="17"/>
      <c r="P84" s="64"/>
      <c r="Q84" s="37"/>
    </row>
    <row r="85" spans="1:17" ht="27.6">
      <c r="A85" s="12" t="s">
        <v>26</v>
      </c>
      <c r="B85" s="13" t="s">
        <v>113</v>
      </c>
      <c r="C85" s="18" t="s">
        <v>45</v>
      </c>
      <c r="D85" s="15" t="s">
        <v>114</v>
      </c>
      <c r="E85" s="62" t="s">
        <v>117</v>
      </c>
      <c r="F85" s="12">
        <v>1</v>
      </c>
      <c r="G85" s="12">
        <f t="shared" si="4"/>
        <v>660</v>
      </c>
      <c r="H85" s="12">
        <v>12</v>
      </c>
      <c r="I85" s="12">
        <v>55</v>
      </c>
      <c r="J85" s="12"/>
      <c r="K85" s="12"/>
      <c r="L85" s="16"/>
      <c r="M85" s="17"/>
      <c r="N85" s="17"/>
      <c r="O85" s="17"/>
      <c r="P85" s="12"/>
      <c r="Q85" s="12"/>
    </row>
    <row r="86" spans="1:17" ht="27.6">
      <c r="A86" s="12" t="s">
        <v>29</v>
      </c>
      <c r="B86" s="13" t="s">
        <v>113</v>
      </c>
      <c r="C86" s="13" t="s">
        <v>45</v>
      </c>
      <c r="D86" s="14" t="s">
        <v>114</v>
      </c>
      <c r="E86" s="62" t="s">
        <v>118</v>
      </c>
      <c r="F86" s="12">
        <v>1</v>
      </c>
      <c r="G86" s="12">
        <f t="shared" si="4"/>
        <v>1680</v>
      </c>
      <c r="H86" s="12">
        <v>12</v>
      </c>
      <c r="I86" s="12">
        <v>140</v>
      </c>
      <c r="J86" s="12"/>
      <c r="K86" s="12"/>
      <c r="L86" s="16"/>
      <c r="M86" s="17"/>
      <c r="N86" s="17"/>
      <c r="O86" s="17"/>
      <c r="P86" s="12"/>
      <c r="Q86" s="12"/>
    </row>
    <row r="87" spans="1:17" ht="27.6">
      <c r="A87" s="12" t="s">
        <v>30</v>
      </c>
      <c r="B87" s="13" t="s">
        <v>113</v>
      </c>
      <c r="C87" s="13" t="s">
        <v>56</v>
      </c>
      <c r="D87" s="14" t="s">
        <v>119</v>
      </c>
      <c r="E87" s="62" t="s">
        <v>120</v>
      </c>
      <c r="F87" s="12"/>
      <c r="G87" s="12">
        <f t="shared" si="4"/>
        <v>1980</v>
      </c>
      <c r="H87" s="12">
        <v>12</v>
      </c>
      <c r="I87" s="12">
        <v>165</v>
      </c>
      <c r="J87" s="12"/>
      <c r="K87" s="12"/>
      <c r="L87" s="16"/>
      <c r="M87" s="17"/>
      <c r="N87" s="17"/>
      <c r="O87" s="17"/>
      <c r="P87" s="12"/>
      <c r="Q87" s="12"/>
    </row>
    <row r="88" spans="1:17" ht="27.6">
      <c r="A88" s="12" t="s">
        <v>33</v>
      </c>
      <c r="B88" s="13" t="s">
        <v>113</v>
      </c>
      <c r="C88" s="13" t="s">
        <v>56</v>
      </c>
      <c r="D88" s="14" t="s">
        <v>119</v>
      </c>
      <c r="E88" s="62" t="s">
        <v>121</v>
      </c>
      <c r="F88" s="12"/>
      <c r="G88" s="12">
        <f t="shared" si="4"/>
        <v>3480</v>
      </c>
      <c r="H88" s="12">
        <v>12</v>
      </c>
      <c r="I88" s="12">
        <v>290</v>
      </c>
      <c r="J88" s="12"/>
      <c r="K88" s="12"/>
      <c r="L88" s="16"/>
      <c r="M88" s="17"/>
      <c r="N88" s="17"/>
      <c r="O88" s="17"/>
      <c r="P88" s="12"/>
      <c r="Q88" s="12"/>
    </row>
    <row r="89" spans="1:17" ht="27.6">
      <c r="A89" s="12" t="s">
        <v>36</v>
      </c>
      <c r="B89" s="13" t="s">
        <v>113</v>
      </c>
      <c r="C89" s="18" t="s">
        <v>56</v>
      </c>
      <c r="D89" s="14" t="s">
        <v>114</v>
      </c>
      <c r="E89" s="62" t="s">
        <v>121</v>
      </c>
      <c r="F89" s="12">
        <v>1</v>
      </c>
      <c r="G89" s="12">
        <f t="shared" si="4"/>
        <v>840</v>
      </c>
      <c r="H89" s="12">
        <v>12</v>
      </c>
      <c r="I89" s="12">
        <v>70</v>
      </c>
      <c r="J89" s="12"/>
      <c r="K89" s="12"/>
      <c r="L89" s="16"/>
      <c r="M89" s="17"/>
      <c r="N89" s="17"/>
      <c r="O89" s="17"/>
      <c r="P89" s="12"/>
      <c r="Q89" s="12"/>
    </row>
    <row r="90" spans="1:17" ht="27.6">
      <c r="A90" s="12" t="s">
        <v>38</v>
      </c>
      <c r="B90" s="13" t="s">
        <v>113</v>
      </c>
      <c r="C90" s="18" t="s">
        <v>56</v>
      </c>
      <c r="D90" s="14" t="s">
        <v>114</v>
      </c>
      <c r="E90" s="62" t="s">
        <v>122</v>
      </c>
      <c r="F90" s="12">
        <v>1</v>
      </c>
      <c r="G90" s="12">
        <f t="shared" si="4"/>
        <v>4440</v>
      </c>
      <c r="H90" s="12">
        <v>12</v>
      </c>
      <c r="I90" s="12">
        <v>370</v>
      </c>
      <c r="J90" s="12"/>
      <c r="K90" s="12"/>
      <c r="L90" s="16"/>
      <c r="M90" s="17"/>
      <c r="N90" s="17"/>
      <c r="O90" s="17"/>
      <c r="P90" s="12"/>
      <c r="Q90" s="12"/>
    </row>
    <row r="91" spans="1:17" ht="27.6">
      <c r="A91" s="12" t="s">
        <v>41</v>
      </c>
      <c r="B91" s="13" t="s">
        <v>113</v>
      </c>
      <c r="C91" s="18" t="s">
        <v>65</v>
      </c>
      <c r="D91" s="14" t="s">
        <v>114</v>
      </c>
      <c r="E91" s="62" t="s">
        <v>71</v>
      </c>
      <c r="F91" s="12">
        <v>1</v>
      </c>
      <c r="G91" s="12">
        <f t="shared" si="4"/>
        <v>480</v>
      </c>
      <c r="H91" s="12">
        <v>12</v>
      </c>
      <c r="I91" s="12">
        <v>40</v>
      </c>
      <c r="J91" s="12"/>
      <c r="K91" s="12"/>
      <c r="L91" s="16"/>
      <c r="M91" s="17"/>
      <c r="N91" s="17"/>
      <c r="O91" s="17"/>
      <c r="P91" s="12"/>
      <c r="Q91" s="12"/>
    </row>
    <row r="92" spans="1:17" ht="27.6">
      <c r="A92" s="12" t="s">
        <v>42</v>
      </c>
      <c r="B92" s="13" t="s">
        <v>113</v>
      </c>
      <c r="C92" s="18" t="s">
        <v>65</v>
      </c>
      <c r="D92" s="14" t="s">
        <v>70</v>
      </c>
      <c r="E92" s="62" t="s">
        <v>71</v>
      </c>
      <c r="F92" s="12">
        <v>1</v>
      </c>
      <c r="G92" s="12">
        <f t="shared" si="4"/>
        <v>1620</v>
      </c>
      <c r="H92" s="12">
        <v>12</v>
      </c>
      <c r="I92" s="12">
        <v>135</v>
      </c>
      <c r="J92" s="12"/>
      <c r="K92" s="12"/>
      <c r="L92" s="16"/>
      <c r="M92" s="17"/>
      <c r="N92" s="17"/>
      <c r="O92" s="17"/>
      <c r="P92" s="12"/>
      <c r="Q92" s="12"/>
    </row>
    <row r="93" spans="1:17" ht="62.1" customHeight="1">
      <c r="A93" s="12" t="s">
        <v>44</v>
      </c>
      <c r="B93" s="13" t="s">
        <v>113</v>
      </c>
      <c r="C93" s="18" t="s">
        <v>123</v>
      </c>
      <c r="D93" s="14" t="s">
        <v>70</v>
      </c>
      <c r="E93" s="65" t="s">
        <v>124</v>
      </c>
      <c r="F93" s="12">
        <v>1</v>
      </c>
      <c r="G93" s="12">
        <f t="shared" si="4"/>
        <v>300</v>
      </c>
      <c r="H93" s="12">
        <v>12</v>
      </c>
      <c r="I93" s="12">
        <v>25</v>
      </c>
      <c r="J93" s="12"/>
      <c r="K93" s="12"/>
      <c r="L93" s="16"/>
      <c r="M93" s="17"/>
      <c r="N93" s="17"/>
      <c r="O93" s="17"/>
      <c r="P93" s="12"/>
      <c r="Q93" s="12"/>
    </row>
    <row r="94" spans="1:17" ht="75.45" customHeight="1">
      <c r="A94" s="12" t="s">
        <v>47</v>
      </c>
      <c r="B94" s="13" t="s">
        <v>113</v>
      </c>
      <c r="C94" s="18" t="s">
        <v>123</v>
      </c>
      <c r="D94" s="14" t="s">
        <v>125</v>
      </c>
      <c r="E94" s="66" t="s">
        <v>126</v>
      </c>
      <c r="F94" s="12">
        <v>1</v>
      </c>
      <c r="G94" s="12">
        <f t="shared" si="4"/>
        <v>36</v>
      </c>
      <c r="H94" s="12">
        <v>12</v>
      </c>
      <c r="I94" s="12">
        <v>3</v>
      </c>
      <c r="J94" s="12"/>
      <c r="K94" s="12"/>
      <c r="L94" s="16"/>
      <c r="M94" s="17"/>
      <c r="N94" s="17"/>
      <c r="O94" s="17"/>
      <c r="P94" s="12"/>
      <c r="Q94" s="12"/>
    </row>
    <row r="95" spans="1:17" ht="15.75" customHeight="1">
      <c r="L95" s="39" t="s">
        <v>74</v>
      </c>
      <c r="M95" s="22">
        <f>SUM(M83:M94)</f>
        <v>0</v>
      </c>
      <c r="N95" s="22">
        <f>SUM(N83:N94)</f>
        <v>0</v>
      </c>
      <c r="O95" s="22">
        <f>SUM(O83:O94)</f>
        <v>0</v>
      </c>
      <c r="P95" s="5"/>
      <c r="Q95" s="5"/>
    </row>
    <row r="96" spans="1:17">
      <c r="Q96" s="5"/>
    </row>
    <row r="97" spans="1:17" ht="13.8">
      <c r="A97" s="5"/>
      <c r="B97" s="58" t="s">
        <v>127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5" t="s">
        <v>128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2.75" customHeight="1">
      <c r="A99" s="67">
        <v>1</v>
      </c>
      <c r="B99" s="67">
        <v>2</v>
      </c>
      <c r="C99" s="67">
        <v>3</v>
      </c>
      <c r="D99" s="67">
        <v>4</v>
      </c>
      <c r="E99" s="67">
        <v>5</v>
      </c>
      <c r="F99" s="67">
        <v>6</v>
      </c>
      <c r="G99" s="67">
        <v>7</v>
      </c>
      <c r="H99" s="67">
        <v>8</v>
      </c>
      <c r="I99" s="67">
        <v>9</v>
      </c>
      <c r="J99" s="67">
        <v>10</v>
      </c>
      <c r="K99" s="67">
        <v>11</v>
      </c>
      <c r="L99" s="67">
        <v>12</v>
      </c>
      <c r="M99" s="67">
        <v>13</v>
      </c>
      <c r="N99" s="67">
        <v>14</v>
      </c>
      <c r="O99" s="67">
        <v>15</v>
      </c>
      <c r="P99" s="67">
        <v>16</v>
      </c>
      <c r="Q99" s="67">
        <v>17</v>
      </c>
    </row>
    <row r="100" spans="1:17" ht="66.75" customHeight="1">
      <c r="A100" s="8" t="s">
        <v>3</v>
      </c>
      <c r="B100" s="9" t="s">
        <v>4</v>
      </c>
      <c r="C100" s="9" t="s">
        <v>5</v>
      </c>
      <c r="D100" s="9" t="s">
        <v>6</v>
      </c>
      <c r="E100" s="9" t="s">
        <v>7</v>
      </c>
      <c r="F100" s="9" t="s">
        <v>8</v>
      </c>
      <c r="G100" s="10" t="s">
        <v>9</v>
      </c>
      <c r="H100" s="10" t="s">
        <v>10</v>
      </c>
      <c r="I100" s="10" t="s">
        <v>11</v>
      </c>
      <c r="J100" s="9" t="s">
        <v>12</v>
      </c>
      <c r="K100" s="9" t="s">
        <v>13</v>
      </c>
      <c r="L100" s="9" t="s">
        <v>14</v>
      </c>
      <c r="M100" s="9" t="s">
        <v>15</v>
      </c>
      <c r="N100" s="9" t="s">
        <v>16</v>
      </c>
      <c r="O100" s="9" t="s">
        <v>17</v>
      </c>
      <c r="P100" s="9" t="s">
        <v>18</v>
      </c>
      <c r="Q100" s="11" t="s">
        <v>19</v>
      </c>
    </row>
    <row r="101" spans="1:17" ht="22.2" customHeight="1">
      <c r="A101" s="35" t="s">
        <v>20</v>
      </c>
      <c r="B101" s="13" t="s">
        <v>113</v>
      </c>
      <c r="C101" s="64" t="s">
        <v>45</v>
      </c>
      <c r="D101" s="64" t="s">
        <v>114</v>
      </c>
      <c r="E101" s="15" t="s">
        <v>85</v>
      </c>
      <c r="F101" s="35">
        <v>1</v>
      </c>
      <c r="G101" s="12">
        <f t="shared" ref="G101:G109" si="5">PRODUCT(H101,I101)</f>
        <v>48</v>
      </c>
      <c r="H101" s="34">
        <v>12</v>
      </c>
      <c r="I101" s="34">
        <v>4</v>
      </c>
      <c r="J101" s="35"/>
      <c r="K101" s="35"/>
      <c r="L101" s="16"/>
      <c r="M101" s="17"/>
      <c r="N101" s="17"/>
      <c r="O101" s="17"/>
      <c r="P101" s="64"/>
      <c r="Q101" s="37"/>
    </row>
    <row r="102" spans="1:17" ht="18.600000000000001" customHeight="1">
      <c r="A102" s="12" t="s">
        <v>24</v>
      </c>
      <c r="B102" s="13" t="s">
        <v>113</v>
      </c>
      <c r="C102" s="18" t="s">
        <v>45</v>
      </c>
      <c r="D102" s="14" t="s">
        <v>114</v>
      </c>
      <c r="E102" s="15" t="s">
        <v>23</v>
      </c>
      <c r="F102" s="12">
        <v>1</v>
      </c>
      <c r="G102" s="12">
        <f t="shared" si="5"/>
        <v>900</v>
      </c>
      <c r="H102" s="34">
        <v>12</v>
      </c>
      <c r="I102" s="12">
        <v>75</v>
      </c>
      <c r="J102" s="12"/>
      <c r="K102" s="12"/>
      <c r="L102" s="16"/>
      <c r="M102" s="17"/>
      <c r="N102" s="17"/>
      <c r="O102" s="17"/>
      <c r="P102" s="12"/>
      <c r="Q102" s="12"/>
    </row>
    <row r="103" spans="1:17" ht="20.399999999999999" customHeight="1">
      <c r="A103" s="12" t="s">
        <v>26</v>
      </c>
      <c r="B103" s="13" t="s">
        <v>113</v>
      </c>
      <c r="C103" s="18" t="s">
        <v>45</v>
      </c>
      <c r="D103" s="14" t="s">
        <v>114</v>
      </c>
      <c r="E103" s="15" t="s">
        <v>129</v>
      </c>
      <c r="F103" s="12">
        <v>1</v>
      </c>
      <c r="G103" s="12">
        <f t="shared" si="5"/>
        <v>432</v>
      </c>
      <c r="H103" s="34">
        <v>12</v>
      </c>
      <c r="I103" s="12">
        <v>36</v>
      </c>
      <c r="J103" s="12"/>
      <c r="K103" s="12"/>
      <c r="L103" s="16"/>
      <c r="M103" s="17"/>
      <c r="N103" s="17"/>
      <c r="O103" s="17"/>
      <c r="P103" s="12"/>
      <c r="Q103" s="12"/>
    </row>
    <row r="104" spans="1:17" ht="17.399999999999999" customHeight="1">
      <c r="A104" s="12" t="s">
        <v>29</v>
      </c>
      <c r="B104" s="13" t="s">
        <v>113</v>
      </c>
      <c r="C104" s="18" t="s">
        <v>56</v>
      </c>
      <c r="D104" s="15" t="s">
        <v>114</v>
      </c>
      <c r="E104" s="20" t="s">
        <v>46</v>
      </c>
      <c r="F104" s="12">
        <v>1</v>
      </c>
      <c r="G104" s="12">
        <f t="shared" si="5"/>
        <v>96</v>
      </c>
      <c r="H104" s="34">
        <v>12</v>
      </c>
      <c r="I104" s="12">
        <v>8</v>
      </c>
      <c r="J104" s="68"/>
      <c r="K104" s="12"/>
      <c r="L104" s="16"/>
      <c r="M104" s="17"/>
      <c r="N104" s="17"/>
      <c r="O104" s="17"/>
      <c r="P104" s="12"/>
      <c r="Q104" s="12"/>
    </row>
    <row r="105" spans="1:17" ht="17.399999999999999" customHeight="1">
      <c r="A105" s="12" t="s">
        <v>30</v>
      </c>
      <c r="B105" s="13" t="s">
        <v>113</v>
      </c>
      <c r="C105" s="18" t="s">
        <v>56</v>
      </c>
      <c r="D105" s="15" t="s">
        <v>114</v>
      </c>
      <c r="E105" s="20" t="s">
        <v>130</v>
      </c>
      <c r="F105" s="12">
        <v>1</v>
      </c>
      <c r="G105" s="12">
        <f t="shared" si="5"/>
        <v>216</v>
      </c>
      <c r="H105" s="34">
        <v>12</v>
      </c>
      <c r="I105" s="12">
        <v>18</v>
      </c>
      <c r="J105" s="68"/>
      <c r="K105" s="12"/>
      <c r="L105" s="16"/>
      <c r="M105" s="17"/>
      <c r="N105" s="17"/>
      <c r="O105" s="17"/>
      <c r="P105" s="12"/>
      <c r="Q105" s="12"/>
    </row>
    <row r="106" spans="1:17" ht="18" customHeight="1">
      <c r="A106" s="12" t="s">
        <v>33</v>
      </c>
      <c r="B106" s="13" t="s">
        <v>113</v>
      </c>
      <c r="C106" s="13" t="s">
        <v>65</v>
      </c>
      <c r="D106" s="15" t="s">
        <v>114</v>
      </c>
      <c r="E106" s="15" t="s">
        <v>46</v>
      </c>
      <c r="F106" s="12">
        <v>1</v>
      </c>
      <c r="G106" s="12">
        <f t="shared" si="5"/>
        <v>120</v>
      </c>
      <c r="H106" s="34">
        <v>12</v>
      </c>
      <c r="I106" s="12">
        <v>10</v>
      </c>
      <c r="J106" s="12"/>
      <c r="K106" s="12"/>
      <c r="L106" s="16"/>
      <c r="M106" s="17"/>
      <c r="N106" s="17"/>
      <c r="O106" s="17"/>
      <c r="P106" s="12"/>
      <c r="Q106" s="12"/>
    </row>
    <row r="107" spans="1:17" ht="16.8" customHeight="1">
      <c r="A107" s="12" t="s">
        <v>36</v>
      </c>
      <c r="B107" s="13" t="s">
        <v>113</v>
      </c>
      <c r="C107" s="13" t="s">
        <v>65</v>
      </c>
      <c r="D107" s="14" t="s">
        <v>114</v>
      </c>
      <c r="E107" s="20" t="s">
        <v>130</v>
      </c>
      <c r="F107" s="12">
        <v>1</v>
      </c>
      <c r="G107" s="12">
        <f t="shared" si="5"/>
        <v>36</v>
      </c>
      <c r="H107" s="34">
        <v>12</v>
      </c>
      <c r="I107" s="12">
        <v>3</v>
      </c>
      <c r="J107" s="12"/>
      <c r="K107" s="12"/>
      <c r="L107" s="16"/>
      <c r="M107" s="17"/>
      <c r="N107" s="17"/>
      <c r="O107" s="17"/>
      <c r="P107" s="12"/>
      <c r="Q107" s="12"/>
    </row>
    <row r="108" spans="1:17" ht="18.600000000000001" customHeight="1">
      <c r="A108" s="12" t="s">
        <v>38</v>
      </c>
      <c r="B108" s="13" t="s">
        <v>113</v>
      </c>
      <c r="C108" s="13" t="s">
        <v>123</v>
      </c>
      <c r="D108" s="13" t="s">
        <v>114</v>
      </c>
      <c r="E108" s="15" t="s">
        <v>131</v>
      </c>
      <c r="F108" s="12">
        <v>1</v>
      </c>
      <c r="G108" s="12">
        <f t="shared" si="5"/>
        <v>72</v>
      </c>
      <c r="H108" s="34">
        <v>12</v>
      </c>
      <c r="I108" s="12">
        <v>6</v>
      </c>
      <c r="J108" s="12"/>
      <c r="K108" s="12"/>
      <c r="L108" s="16"/>
      <c r="M108" s="17"/>
      <c r="N108" s="17"/>
      <c r="O108" s="17"/>
      <c r="P108" s="12"/>
      <c r="Q108" s="12"/>
    </row>
    <row r="109" spans="1:17" ht="18.600000000000001" customHeight="1">
      <c r="A109" s="12" t="s">
        <v>41</v>
      </c>
      <c r="B109" s="13" t="s">
        <v>113</v>
      </c>
      <c r="C109" s="13" t="s">
        <v>123</v>
      </c>
      <c r="D109" s="13" t="s">
        <v>114</v>
      </c>
      <c r="E109" s="15" t="s">
        <v>132</v>
      </c>
      <c r="F109" s="12">
        <v>1</v>
      </c>
      <c r="G109" s="12">
        <f t="shared" si="5"/>
        <v>36</v>
      </c>
      <c r="H109" s="69">
        <v>12</v>
      </c>
      <c r="I109" s="12">
        <v>3</v>
      </c>
      <c r="J109" s="12"/>
      <c r="K109" s="12"/>
      <c r="L109" s="16"/>
      <c r="M109" s="17"/>
      <c r="N109" s="17"/>
      <c r="O109" s="17"/>
      <c r="P109" s="12"/>
      <c r="Q109" s="12"/>
    </row>
    <row r="110" spans="1:17">
      <c r="A110" s="1" t="s">
        <v>133</v>
      </c>
      <c r="Q110" s="5"/>
    </row>
    <row r="111" spans="1:17" ht="27.6">
      <c r="A111" s="12" t="s">
        <v>42</v>
      </c>
      <c r="B111" s="13" t="s">
        <v>113</v>
      </c>
      <c r="C111" s="19">
        <v>1</v>
      </c>
      <c r="D111" s="20" t="s">
        <v>39</v>
      </c>
      <c r="E111" s="15" t="s">
        <v>134</v>
      </c>
      <c r="F111" s="20">
        <v>1</v>
      </c>
      <c r="G111" s="12">
        <f t="shared" ref="G111:G116" si="6">PRODUCT(H111,I111)</f>
        <v>24</v>
      </c>
      <c r="H111" s="70">
        <v>12</v>
      </c>
      <c r="I111" s="70">
        <v>2</v>
      </c>
      <c r="J111" s="12"/>
      <c r="K111" s="12"/>
      <c r="L111" s="16"/>
      <c r="M111" s="17"/>
      <c r="N111" s="17"/>
      <c r="O111" s="17"/>
      <c r="P111" s="46"/>
      <c r="Q111" s="46"/>
    </row>
    <row r="112" spans="1:17" ht="27.6">
      <c r="A112" s="12" t="s">
        <v>44</v>
      </c>
      <c r="B112" s="13" t="s">
        <v>113</v>
      </c>
      <c r="C112" s="18">
        <v>1</v>
      </c>
      <c r="D112" s="20" t="s">
        <v>135</v>
      </c>
      <c r="E112" s="15" t="s">
        <v>134</v>
      </c>
      <c r="F112" s="71">
        <v>1</v>
      </c>
      <c r="G112" s="12">
        <f t="shared" si="6"/>
        <v>120</v>
      </c>
      <c r="H112" s="12">
        <v>12</v>
      </c>
      <c r="I112" s="12">
        <v>10</v>
      </c>
      <c r="J112" s="12"/>
      <c r="K112" s="12"/>
      <c r="L112" s="16"/>
      <c r="M112" s="17"/>
      <c r="N112" s="17"/>
      <c r="O112" s="17"/>
      <c r="P112" s="46"/>
      <c r="Q112" s="46"/>
    </row>
    <row r="113" spans="1:18" ht="27.6">
      <c r="A113" s="12" t="s">
        <v>47</v>
      </c>
      <c r="B113" s="13" t="s">
        <v>113</v>
      </c>
      <c r="C113" s="18">
        <v>1</v>
      </c>
      <c r="D113" s="14" t="s">
        <v>114</v>
      </c>
      <c r="E113" s="15" t="s">
        <v>136</v>
      </c>
      <c r="F113" s="71">
        <v>1</v>
      </c>
      <c r="G113" s="12">
        <f t="shared" si="6"/>
        <v>96</v>
      </c>
      <c r="H113" s="12">
        <v>12</v>
      </c>
      <c r="I113" s="12">
        <v>8</v>
      </c>
      <c r="J113" s="12"/>
      <c r="K113" s="12"/>
      <c r="L113" s="16"/>
      <c r="M113" s="17"/>
      <c r="N113" s="17"/>
      <c r="O113" s="17"/>
      <c r="P113" s="46"/>
      <c r="Q113" s="46"/>
    </row>
    <row r="114" spans="1:18" ht="25.95" customHeight="1">
      <c r="A114" s="12" t="s">
        <v>49</v>
      </c>
      <c r="B114" s="13" t="s">
        <v>113</v>
      </c>
      <c r="C114" s="18">
        <v>2</v>
      </c>
      <c r="D114" s="14" t="s">
        <v>39</v>
      </c>
      <c r="E114" s="15" t="s">
        <v>134</v>
      </c>
      <c r="F114" s="71">
        <v>1</v>
      </c>
      <c r="G114" s="12">
        <f t="shared" si="6"/>
        <v>360</v>
      </c>
      <c r="H114" s="12">
        <v>12</v>
      </c>
      <c r="I114" s="12">
        <v>30</v>
      </c>
      <c r="J114" s="12"/>
      <c r="K114" s="12"/>
      <c r="L114" s="16"/>
      <c r="M114" s="17"/>
      <c r="N114" s="17"/>
      <c r="O114" s="17"/>
      <c r="P114" s="46"/>
      <c r="Q114" s="46"/>
    </row>
    <row r="115" spans="1:18" ht="27.6">
      <c r="A115" s="12" t="s">
        <v>51</v>
      </c>
      <c r="B115" s="13" t="s">
        <v>113</v>
      </c>
      <c r="C115" s="18">
        <v>3</v>
      </c>
      <c r="D115" s="20" t="s">
        <v>137</v>
      </c>
      <c r="E115" s="15" t="s">
        <v>138</v>
      </c>
      <c r="F115" s="71">
        <v>1</v>
      </c>
      <c r="G115" s="12">
        <f t="shared" si="6"/>
        <v>48</v>
      </c>
      <c r="H115" s="12">
        <v>12</v>
      </c>
      <c r="I115" s="12">
        <v>4</v>
      </c>
      <c r="J115" s="12"/>
      <c r="K115" s="12"/>
      <c r="L115" s="16"/>
      <c r="M115" s="17"/>
      <c r="N115" s="17"/>
      <c r="O115" s="17"/>
      <c r="P115" s="46"/>
      <c r="Q115" s="46"/>
    </row>
    <row r="116" spans="1:18" ht="27.6">
      <c r="A116" s="12" t="s">
        <v>53</v>
      </c>
      <c r="B116" s="13" t="s">
        <v>113</v>
      </c>
      <c r="C116" s="18">
        <v>3</v>
      </c>
      <c r="D116" s="14" t="s">
        <v>114</v>
      </c>
      <c r="E116" s="15" t="s">
        <v>139</v>
      </c>
      <c r="F116" s="71">
        <v>1</v>
      </c>
      <c r="G116" s="12">
        <f t="shared" si="6"/>
        <v>48</v>
      </c>
      <c r="H116" s="12">
        <v>12</v>
      </c>
      <c r="I116" s="12">
        <v>4</v>
      </c>
      <c r="J116" s="12"/>
      <c r="K116" s="12"/>
      <c r="L116" s="16"/>
      <c r="M116" s="17"/>
      <c r="N116" s="17"/>
      <c r="O116" s="17"/>
      <c r="P116" s="46"/>
      <c r="Q116" s="46"/>
    </row>
    <row r="117" spans="1:18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39" t="s">
        <v>74</v>
      </c>
      <c r="M117" s="22">
        <f>SUM(M101:M116)</f>
        <v>0</v>
      </c>
      <c r="N117" s="22">
        <f>SUM(N101:N116)</f>
        <v>0</v>
      </c>
      <c r="O117" s="22">
        <f>SUM(O101:O116)</f>
        <v>0</v>
      </c>
    </row>
    <row r="118" spans="1:18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8">
      <c r="B119" s="72" t="s">
        <v>140</v>
      </c>
      <c r="L119" s="27"/>
      <c r="M119" s="5"/>
      <c r="N119" s="5"/>
      <c r="O119" s="27"/>
    </row>
    <row r="120" spans="1:18">
      <c r="A120" s="73" t="s">
        <v>141</v>
      </c>
      <c r="C120" s="1" t="s">
        <v>142</v>
      </c>
      <c r="L120" s="27"/>
      <c r="M120" s="5"/>
      <c r="N120" s="5"/>
      <c r="O120" s="27"/>
    </row>
    <row r="121" spans="1:18" ht="12.75" customHeight="1">
      <c r="A121" s="6">
        <v>1</v>
      </c>
      <c r="B121" s="6">
        <v>2</v>
      </c>
      <c r="C121" s="6">
        <v>3</v>
      </c>
      <c r="D121" s="6">
        <v>4</v>
      </c>
      <c r="E121" s="6">
        <v>5</v>
      </c>
      <c r="F121" s="6">
        <v>6</v>
      </c>
      <c r="G121" s="6">
        <v>7</v>
      </c>
      <c r="H121" s="6">
        <v>8</v>
      </c>
      <c r="I121" s="6">
        <v>9</v>
      </c>
      <c r="J121" s="6">
        <v>10</v>
      </c>
      <c r="K121" s="6">
        <v>11</v>
      </c>
      <c r="L121" s="6">
        <v>12</v>
      </c>
      <c r="M121" s="6">
        <v>13</v>
      </c>
      <c r="N121" s="6">
        <v>14</v>
      </c>
      <c r="O121" s="6">
        <v>15</v>
      </c>
      <c r="P121" s="6">
        <v>16</v>
      </c>
      <c r="Q121" s="6">
        <v>17</v>
      </c>
    </row>
    <row r="122" spans="1:18" ht="66.75" customHeight="1">
      <c r="A122" s="8" t="s">
        <v>3</v>
      </c>
      <c r="B122" s="9" t="s">
        <v>4</v>
      </c>
      <c r="C122" s="9" t="s">
        <v>5</v>
      </c>
      <c r="D122" s="9" t="s">
        <v>6</v>
      </c>
      <c r="E122" s="9" t="s">
        <v>7</v>
      </c>
      <c r="F122" s="9" t="s">
        <v>8</v>
      </c>
      <c r="G122" s="10" t="s">
        <v>9</v>
      </c>
      <c r="H122" s="10" t="s">
        <v>10</v>
      </c>
      <c r="I122" s="10" t="s">
        <v>11</v>
      </c>
      <c r="J122" s="9" t="s">
        <v>12</v>
      </c>
      <c r="K122" s="9" t="s">
        <v>13</v>
      </c>
      <c r="L122" s="9" t="s">
        <v>14</v>
      </c>
      <c r="M122" s="9" t="s">
        <v>15</v>
      </c>
      <c r="N122" s="9" t="s">
        <v>16</v>
      </c>
      <c r="O122" s="9" t="s">
        <v>17</v>
      </c>
      <c r="P122" s="9" t="s">
        <v>18</v>
      </c>
      <c r="Q122" s="11" t="s">
        <v>19</v>
      </c>
    </row>
    <row r="123" spans="1:18" ht="32.1" customHeight="1">
      <c r="A123" s="12" t="s">
        <v>20</v>
      </c>
      <c r="B123" s="13" t="s">
        <v>21</v>
      </c>
      <c r="C123" s="18">
        <v>0</v>
      </c>
      <c r="D123" s="14" t="s">
        <v>143</v>
      </c>
      <c r="E123" s="15" t="s">
        <v>144</v>
      </c>
      <c r="F123" s="12"/>
      <c r="G123" s="12">
        <f t="shared" ref="G123:G130" si="7">PRODUCT(H123,I123)</f>
        <v>108</v>
      </c>
      <c r="H123" s="12">
        <v>36</v>
      </c>
      <c r="I123" s="12">
        <v>3</v>
      </c>
      <c r="J123" s="74"/>
      <c r="K123" s="12"/>
      <c r="L123" s="16"/>
      <c r="M123" s="17"/>
      <c r="N123" s="17"/>
      <c r="O123" s="17"/>
      <c r="P123" s="12"/>
      <c r="Q123" s="43"/>
      <c r="R123" s="44"/>
    </row>
    <row r="124" spans="1:18" ht="34.049999999999997" customHeight="1">
      <c r="A124" s="12" t="s">
        <v>24</v>
      </c>
      <c r="B124" s="13" t="s">
        <v>21</v>
      </c>
      <c r="C124" s="18">
        <v>1</v>
      </c>
      <c r="D124" s="14" t="s">
        <v>143</v>
      </c>
      <c r="E124" s="75" t="s">
        <v>145</v>
      </c>
      <c r="F124" s="12"/>
      <c r="G124" s="12">
        <f t="shared" si="7"/>
        <v>72</v>
      </c>
      <c r="H124" s="12">
        <v>24</v>
      </c>
      <c r="I124" s="12">
        <v>3</v>
      </c>
      <c r="J124" s="76"/>
      <c r="K124" s="12"/>
      <c r="L124" s="16"/>
      <c r="M124" s="17"/>
      <c r="N124" s="17"/>
      <c r="O124" s="17"/>
      <c r="P124" s="12"/>
      <c r="Q124" s="43"/>
      <c r="R124" s="44"/>
    </row>
    <row r="125" spans="1:18" ht="33.450000000000003" customHeight="1">
      <c r="A125" s="12" t="s">
        <v>26</v>
      </c>
      <c r="B125" s="13" t="s">
        <v>21</v>
      </c>
      <c r="C125" s="18">
        <v>1</v>
      </c>
      <c r="D125" s="14" t="s">
        <v>143</v>
      </c>
      <c r="E125" s="15" t="s">
        <v>146</v>
      </c>
      <c r="F125" s="12"/>
      <c r="G125" s="12">
        <f t="shared" si="7"/>
        <v>144</v>
      </c>
      <c r="H125" s="12">
        <v>36</v>
      </c>
      <c r="I125" s="12">
        <v>4</v>
      </c>
      <c r="J125" s="74"/>
      <c r="K125" s="12"/>
      <c r="L125" s="16"/>
      <c r="M125" s="17"/>
      <c r="N125" s="17"/>
      <c r="O125" s="17"/>
      <c r="P125" s="12"/>
      <c r="Q125" s="43"/>
      <c r="R125" s="44"/>
    </row>
    <row r="126" spans="1:18" ht="29.4" customHeight="1">
      <c r="A126" s="12" t="s">
        <v>29</v>
      </c>
      <c r="B126" s="13" t="s">
        <v>21</v>
      </c>
      <c r="C126" s="18" t="s">
        <v>56</v>
      </c>
      <c r="D126" s="14" t="s">
        <v>22</v>
      </c>
      <c r="E126" s="15" t="s">
        <v>147</v>
      </c>
      <c r="F126" s="12"/>
      <c r="G126" s="12">
        <f t="shared" si="7"/>
        <v>144</v>
      </c>
      <c r="H126" s="12">
        <v>36</v>
      </c>
      <c r="I126" s="12">
        <v>4</v>
      </c>
      <c r="J126" s="74"/>
      <c r="K126" s="12"/>
      <c r="L126" s="16"/>
      <c r="M126" s="17"/>
      <c r="N126" s="17"/>
      <c r="O126" s="17"/>
      <c r="P126" s="12"/>
      <c r="Q126" s="43"/>
      <c r="R126" s="44"/>
    </row>
    <row r="127" spans="1:18" ht="31.5" customHeight="1">
      <c r="A127" s="12" t="s">
        <v>30</v>
      </c>
      <c r="B127" s="13" t="s">
        <v>21</v>
      </c>
      <c r="C127" s="18" t="s">
        <v>65</v>
      </c>
      <c r="D127" s="14" t="s">
        <v>22</v>
      </c>
      <c r="E127" s="15" t="s">
        <v>148</v>
      </c>
      <c r="F127" s="12"/>
      <c r="G127" s="12">
        <f t="shared" si="7"/>
        <v>72</v>
      </c>
      <c r="H127" s="12">
        <v>36</v>
      </c>
      <c r="I127" s="12">
        <v>2</v>
      </c>
      <c r="J127" s="74"/>
      <c r="K127" s="12"/>
      <c r="L127" s="16"/>
      <c r="M127" s="17"/>
      <c r="N127" s="17"/>
      <c r="O127" s="17"/>
      <c r="P127" s="12"/>
      <c r="Q127" s="43"/>
      <c r="R127" s="44"/>
    </row>
    <row r="128" spans="1:18" ht="37.5" customHeight="1">
      <c r="A128" s="12" t="s">
        <v>33</v>
      </c>
      <c r="B128" s="13" t="s">
        <v>21</v>
      </c>
      <c r="C128" s="18" t="s">
        <v>65</v>
      </c>
      <c r="D128" s="14" t="s">
        <v>22</v>
      </c>
      <c r="E128" s="15" t="s">
        <v>149</v>
      </c>
      <c r="F128" s="12"/>
      <c r="G128" s="12">
        <f t="shared" si="7"/>
        <v>108</v>
      </c>
      <c r="H128" s="12">
        <v>36</v>
      </c>
      <c r="I128" s="12">
        <v>3</v>
      </c>
      <c r="J128" s="74"/>
      <c r="K128" s="12"/>
      <c r="L128" s="16"/>
      <c r="M128" s="17"/>
      <c r="N128" s="17"/>
      <c r="O128" s="17"/>
      <c r="P128" s="12"/>
      <c r="Q128" s="43"/>
      <c r="R128" s="44"/>
    </row>
    <row r="129" spans="1:18" ht="40.200000000000003" customHeight="1">
      <c r="A129" s="12" t="s">
        <v>36</v>
      </c>
      <c r="B129" s="13" t="s">
        <v>21</v>
      </c>
      <c r="C129" s="50" t="s">
        <v>65</v>
      </c>
      <c r="D129" s="14" t="s">
        <v>22</v>
      </c>
      <c r="E129" s="15" t="s">
        <v>150</v>
      </c>
      <c r="F129" s="12"/>
      <c r="G129" s="12">
        <f t="shared" si="7"/>
        <v>72</v>
      </c>
      <c r="H129" s="12">
        <v>36</v>
      </c>
      <c r="I129" s="12">
        <v>2</v>
      </c>
      <c r="J129" s="74"/>
      <c r="K129" s="12"/>
      <c r="L129" s="16"/>
      <c r="M129" s="17"/>
      <c r="N129" s="17"/>
      <c r="O129" s="17"/>
      <c r="P129" s="12"/>
      <c r="Q129" s="43"/>
      <c r="R129" s="44"/>
    </row>
    <row r="130" spans="1:18" ht="33.450000000000003" customHeight="1">
      <c r="A130" s="12" t="s">
        <v>38</v>
      </c>
      <c r="B130" s="77" t="s">
        <v>21</v>
      </c>
      <c r="C130" s="78" t="s">
        <v>123</v>
      </c>
      <c r="D130" s="14" t="s">
        <v>22</v>
      </c>
      <c r="E130" s="15" t="s">
        <v>151</v>
      </c>
      <c r="F130" s="12"/>
      <c r="G130" s="12">
        <f t="shared" si="7"/>
        <v>72</v>
      </c>
      <c r="H130" s="12">
        <v>36</v>
      </c>
      <c r="I130" s="12">
        <v>2</v>
      </c>
      <c r="J130" s="74"/>
      <c r="K130" s="12"/>
      <c r="L130" s="16"/>
      <c r="M130" s="17"/>
      <c r="N130" s="17"/>
      <c r="O130" s="17"/>
      <c r="P130" s="46"/>
      <c r="Q130" s="79"/>
      <c r="R130" s="44"/>
    </row>
    <row r="131" spans="1:18" ht="14.4">
      <c r="A131" s="80" t="s">
        <v>152</v>
      </c>
      <c r="B131" s="40"/>
      <c r="C131" s="81"/>
      <c r="D131" s="82"/>
      <c r="E131" s="83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84"/>
      <c r="R131" s="44"/>
    </row>
    <row r="132" spans="1:18" ht="18.75" customHeight="1">
      <c r="A132" s="12" t="s">
        <v>41</v>
      </c>
      <c r="B132" s="13" t="s">
        <v>21</v>
      </c>
      <c r="C132" s="18">
        <v>0</v>
      </c>
      <c r="D132" s="14" t="s">
        <v>153</v>
      </c>
      <c r="E132" s="15"/>
      <c r="F132" s="12">
        <v>1</v>
      </c>
      <c r="G132" s="12">
        <f>PRODUCT(H132,I132)</f>
        <v>252</v>
      </c>
      <c r="H132" s="12">
        <v>12</v>
      </c>
      <c r="I132" s="12">
        <v>21</v>
      </c>
      <c r="J132" s="74"/>
      <c r="K132" s="12"/>
      <c r="L132" s="16"/>
      <c r="M132" s="17"/>
      <c r="N132" s="17"/>
      <c r="O132" s="17"/>
      <c r="P132" s="12"/>
      <c r="Q132" s="43"/>
      <c r="R132" s="44"/>
    </row>
    <row r="133" spans="1:18" ht="14.4">
      <c r="A133" s="80" t="s">
        <v>154</v>
      </c>
    </row>
    <row r="134" spans="1:18" ht="49.5" customHeight="1">
      <c r="A134" s="12" t="s">
        <v>42</v>
      </c>
      <c r="B134" s="13" t="s">
        <v>21</v>
      </c>
      <c r="C134" s="18" t="s">
        <v>155</v>
      </c>
      <c r="D134" s="14" t="s">
        <v>156</v>
      </c>
      <c r="E134" s="15" t="s">
        <v>157</v>
      </c>
      <c r="F134" s="12"/>
      <c r="G134" s="12">
        <f>PRODUCT(H134,I134)</f>
        <v>216</v>
      </c>
      <c r="H134" s="12">
        <v>36</v>
      </c>
      <c r="I134" s="12">
        <v>6</v>
      </c>
      <c r="J134" s="74"/>
      <c r="K134" s="12"/>
      <c r="L134" s="16"/>
      <c r="M134" s="17"/>
      <c r="N134" s="17"/>
      <c r="O134" s="17"/>
      <c r="P134" s="12"/>
      <c r="Q134" s="12"/>
    </row>
    <row r="135" spans="1:18" ht="32.700000000000003" customHeight="1">
      <c r="A135" s="12" t="s">
        <v>44</v>
      </c>
      <c r="B135" s="13" t="s">
        <v>21</v>
      </c>
      <c r="C135" s="50" t="s">
        <v>158</v>
      </c>
      <c r="D135" s="14" t="s">
        <v>156</v>
      </c>
      <c r="E135" s="15" t="s">
        <v>159</v>
      </c>
      <c r="F135" s="12"/>
      <c r="G135" s="12">
        <f>PRODUCT(H135,I135)</f>
        <v>180</v>
      </c>
      <c r="H135" s="12">
        <v>36</v>
      </c>
      <c r="I135" s="12">
        <v>5</v>
      </c>
      <c r="J135" s="74"/>
      <c r="K135" s="12"/>
      <c r="L135" s="16"/>
      <c r="M135" s="17"/>
      <c r="N135" s="17"/>
      <c r="O135" s="17"/>
      <c r="P135" s="12"/>
      <c r="Q135" s="12"/>
    </row>
    <row r="136" spans="1:18" ht="14.4">
      <c r="A136" s="80" t="s">
        <v>160</v>
      </c>
    </row>
    <row r="137" spans="1:18" ht="41.4">
      <c r="A137" s="12" t="s">
        <v>49</v>
      </c>
      <c r="B137" s="13" t="s">
        <v>21</v>
      </c>
      <c r="C137" s="12">
        <v>1</v>
      </c>
      <c r="D137" s="12" t="s">
        <v>161</v>
      </c>
      <c r="E137" s="15" t="s">
        <v>162</v>
      </c>
      <c r="F137" s="12">
        <v>2</v>
      </c>
      <c r="G137" s="12"/>
      <c r="H137" s="12"/>
      <c r="I137" s="12">
        <v>2</v>
      </c>
      <c r="J137" s="74"/>
      <c r="K137" s="12"/>
      <c r="L137" s="16"/>
      <c r="M137" s="17"/>
      <c r="N137" s="17"/>
      <c r="O137" s="17"/>
      <c r="P137" s="12"/>
      <c r="Q137" s="12"/>
    </row>
    <row r="138" spans="1:18" ht="409.6">
      <c r="A138" s="85" t="s">
        <v>163</v>
      </c>
      <c r="B138" s="86"/>
      <c r="C138" s="87"/>
      <c r="D138" s="87"/>
      <c r="E138" s="88"/>
      <c r="F138" s="87"/>
      <c r="G138" s="87"/>
      <c r="H138" s="87"/>
      <c r="I138" s="87"/>
      <c r="J138" s="87"/>
      <c r="K138" s="87"/>
      <c r="L138" s="89"/>
      <c r="M138" s="90"/>
      <c r="N138" s="90"/>
      <c r="O138" s="90"/>
      <c r="P138" s="87"/>
      <c r="Q138" s="87"/>
    </row>
    <row r="139" spans="1:18" ht="55.2">
      <c r="A139" s="12" t="s">
        <v>51</v>
      </c>
      <c r="B139" s="13" t="s">
        <v>21</v>
      </c>
      <c r="C139" s="18" t="s">
        <v>45</v>
      </c>
      <c r="D139" s="14" t="s">
        <v>83</v>
      </c>
      <c r="E139" s="15" t="s">
        <v>164</v>
      </c>
      <c r="F139" s="12"/>
      <c r="G139" s="12"/>
      <c r="H139" s="12">
        <v>12</v>
      </c>
      <c r="I139" s="12">
        <v>3</v>
      </c>
      <c r="J139" s="74"/>
      <c r="K139" s="12"/>
      <c r="L139" s="16"/>
      <c r="M139" s="17"/>
      <c r="N139" s="17"/>
      <c r="O139" s="17"/>
      <c r="P139" s="12"/>
      <c r="Q139" s="12"/>
    </row>
    <row r="140" spans="1:18" ht="21.45" customHeight="1">
      <c r="A140" s="91" t="s">
        <v>165</v>
      </c>
      <c r="B140" s="92"/>
      <c r="C140" s="92"/>
      <c r="D140" s="92"/>
      <c r="E140" s="92"/>
      <c r="F140" s="92"/>
      <c r="G140" s="92"/>
      <c r="H140" s="92"/>
      <c r="I140" s="92"/>
      <c r="J140" s="92"/>
      <c r="K140" s="93"/>
      <c r="L140" s="94"/>
      <c r="M140" s="95"/>
      <c r="N140" s="95"/>
      <c r="O140" s="95"/>
      <c r="P140" s="96"/>
    </row>
    <row r="141" spans="1:18" ht="26.1" customHeight="1">
      <c r="A141" s="12" t="s">
        <v>53</v>
      </c>
      <c r="B141" s="13" t="s">
        <v>21</v>
      </c>
      <c r="C141" s="12" t="s">
        <v>123</v>
      </c>
      <c r="D141" s="12" t="s">
        <v>114</v>
      </c>
      <c r="E141" s="71" t="s">
        <v>166</v>
      </c>
      <c r="F141" s="12">
        <v>1</v>
      </c>
      <c r="G141" s="12"/>
      <c r="H141" s="12">
        <v>12</v>
      </c>
      <c r="I141" s="12">
        <v>10</v>
      </c>
      <c r="J141" s="97"/>
      <c r="K141" s="12"/>
      <c r="L141" s="16"/>
      <c r="M141" s="17"/>
      <c r="N141" s="17"/>
      <c r="O141" s="17"/>
      <c r="P141" s="12"/>
      <c r="Q141" s="46"/>
    </row>
    <row r="142" spans="1:18">
      <c r="L142" s="39" t="s">
        <v>74</v>
      </c>
      <c r="M142" s="22">
        <f>SUM(M123:M141)</f>
        <v>0</v>
      </c>
      <c r="N142" s="22">
        <f>SUM(N123:N141)</f>
        <v>0</v>
      </c>
      <c r="O142" s="22">
        <f>SUM(O123:O141)</f>
        <v>0</v>
      </c>
    </row>
    <row r="144" spans="1:18">
      <c r="C144" s="1" t="s">
        <v>167</v>
      </c>
    </row>
    <row r="145" spans="1:220" ht="12.75" customHeight="1"/>
    <row r="146" spans="1:220">
      <c r="B146" s="72" t="s">
        <v>168</v>
      </c>
      <c r="C146" s="27"/>
      <c r="L146" s="27"/>
      <c r="M146" s="5"/>
      <c r="N146" s="5"/>
      <c r="O146" s="27"/>
    </row>
    <row r="147" spans="1:220">
      <c r="A147" s="5" t="s">
        <v>169</v>
      </c>
      <c r="L147" s="27"/>
      <c r="M147" s="5"/>
      <c r="N147" s="5"/>
      <c r="O147" s="27"/>
    </row>
    <row r="148" spans="1:220">
      <c r="A148" s="6">
        <v>1</v>
      </c>
      <c r="B148" s="6">
        <v>2</v>
      </c>
      <c r="C148" s="6">
        <v>3</v>
      </c>
      <c r="D148" s="6">
        <v>4</v>
      </c>
      <c r="E148" s="6">
        <v>5</v>
      </c>
      <c r="F148" s="6">
        <v>6</v>
      </c>
      <c r="G148" s="6">
        <v>7</v>
      </c>
      <c r="H148" s="6">
        <v>8</v>
      </c>
      <c r="I148" s="6">
        <v>9</v>
      </c>
      <c r="J148" s="6">
        <v>10</v>
      </c>
      <c r="K148" s="6">
        <v>11</v>
      </c>
      <c r="L148" s="6">
        <v>12</v>
      </c>
      <c r="M148" s="6">
        <v>13</v>
      </c>
      <c r="N148" s="6">
        <v>14</v>
      </c>
      <c r="O148" s="6">
        <v>15</v>
      </c>
      <c r="P148" s="6">
        <v>16</v>
      </c>
    </row>
    <row r="149" spans="1:220" ht="69">
      <c r="A149" s="8" t="s">
        <v>3</v>
      </c>
      <c r="B149" s="9" t="s">
        <v>4</v>
      </c>
      <c r="C149" s="9" t="s">
        <v>5</v>
      </c>
      <c r="D149" s="9" t="s">
        <v>6</v>
      </c>
      <c r="E149" s="9" t="s">
        <v>7</v>
      </c>
      <c r="F149" s="9" t="s">
        <v>8</v>
      </c>
      <c r="G149" s="10" t="s">
        <v>9</v>
      </c>
      <c r="H149" s="10" t="s">
        <v>10</v>
      </c>
      <c r="I149" s="10" t="s">
        <v>11</v>
      </c>
      <c r="J149" s="9" t="s">
        <v>12</v>
      </c>
      <c r="K149" s="9" t="s">
        <v>13</v>
      </c>
      <c r="L149" s="9" t="s">
        <v>14</v>
      </c>
      <c r="M149" s="9" t="s">
        <v>15</v>
      </c>
      <c r="N149" s="9" t="s">
        <v>16</v>
      </c>
      <c r="O149" s="9" t="s">
        <v>17</v>
      </c>
      <c r="P149" s="9" t="s">
        <v>18</v>
      </c>
    </row>
    <row r="150" spans="1:220" ht="13.8">
      <c r="A150" s="12" t="s">
        <v>20</v>
      </c>
      <c r="B150" s="13" t="s">
        <v>113</v>
      </c>
      <c r="C150" s="12">
        <v>2</v>
      </c>
      <c r="D150" s="12" t="s">
        <v>170</v>
      </c>
      <c r="E150" s="12" t="s">
        <v>171</v>
      </c>
      <c r="F150" s="12">
        <v>1</v>
      </c>
      <c r="G150" s="12">
        <f t="shared" ref="G150:G159" si="8">PRODUCT(H150,I150)</f>
        <v>204</v>
      </c>
      <c r="H150" s="12">
        <v>12</v>
      </c>
      <c r="I150" s="12">
        <v>17</v>
      </c>
      <c r="J150" s="12"/>
      <c r="K150" s="12"/>
      <c r="L150" s="16"/>
      <c r="M150" s="17"/>
      <c r="N150" s="17"/>
      <c r="O150" s="17"/>
      <c r="P150" s="19"/>
      <c r="R150" s="98"/>
    </row>
    <row r="151" spans="1:220" s="99" customFormat="1" ht="13.8">
      <c r="A151" s="12" t="s">
        <v>24</v>
      </c>
      <c r="B151" s="13" t="s">
        <v>113</v>
      </c>
      <c r="C151" s="12">
        <v>1</v>
      </c>
      <c r="D151" s="12" t="s">
        <v>172</v>
      </c>
      <c r="E151" s="12" t="s">
        <v>171</v>
      </c>
      <c r="F151" s="12">
        <v>1</v>
      </c>
      <c r="G151" s="12">
        <f t="shared" si="8"/>
        <v>168</v>
      </c>
      <c r="H151" s="12">
        <v>24</v>
      </c>
      <c r="I151" s="12">
        <v>7</v>
      </c>
      <c r="J151" s="12"/>
      <c r="K151" s="12"/>
      <c r="L151" s="16"/>
      <c r="M151" s="17"/>
      <c r="N151" s="17"/>
      <c r="O151" s="17"/>
      <c r="P151" s="12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</row>
    <row r="152" spans="1:220" s="5" customFormat="1" ht="42.75" customHeight="1">
      <c r="A152" s="12" t="s">
        <v>26</v>
      </c>
      <c r="B152" s="13" t="s">
        <v>113</v>
      </c>
      <c r="C152" s="12">
        <v>0</v>
      </c>
      <c r="D152" s="12" t="s">
        <v>173</v>
      </c>
      <c r="E152" s="71" t="s">
        <v>174</v>
      </c>
      <c r="F152" s="12">
        <v>1</v>
      </c>
      <c r="G152" s="12">
        <f t="shared" si="8"/>
        <v>432</v>
      </c>
      <c r="H152" s="12">
        <v>36</v>
      </c>
      <c r="I152" s="12">
        <v>12</v>
      </c>
      <c r="J152" s="12"/>
      <c r="K152" s="12"/>
      <c r="L152" s="16"/>
      <c r="M152" s="17"/>
      <c r="N152" s="17"/>
      <c r="O152" s="17"/>
      <c r="P152" s="12"/>
    </row>
    <row r="153" spans="1:220" s="5" customFormat="1" ht="42.75" customHeight="1">
      <c r="A153" s="12" t="s">
        <v>29</v>
      </c>
      <c r="B153" s="13" t="s">
        <v>113</v>
      </c>
      <c r="C153" s="12">
        <v>0</v>
      </c>
      <c r="D153" s="12" t="s">
        <v>173</v>
      </c>
      <c r="E153" s="71" t="s">
        <v>175</v>
      </c>
      <c r="F153" s="12">
        <v>1</v>
      </c>
      <c r="G153" s="12">
        <f t="shared" si="8"/>
        <v>432</v>
      </c>
      <c r="H153" s="12">
        <v>36</v>
      </c>
      <c r="I153" s="12">
        <v>12</v>
      </c>
      <c r="J153" s="12"/>
      <c r="K153" s="12"/>
      <c r="L153" s="16"/>
      <c r="M153" s="17"/>
      <c r="N153" s="17"/>
      <c r="O153" s="17"/>
      <c r="P153" s="12"/>
    </row>
    <row r="154" spans="1:220" s="5" customFormat="1" ht="13.8">
      <c r="A154" s="12" t="s">
        <v>30</v>
      </c>
      <c r="B154" s="13" t="s">
        <v>113</v>
      </c>
      <c r="C154" s="12">
        <v>0</v>
      </c>
      <c r="D154" s="12" t="s">
        <v>176</v>
      </c>
      <c r="E154" s="12" t="s">
        <v>171</v>
      </c>
      <c r="F154" s="12">
        <v>1</v>
      </c>
      <c r="G154" s="12">
        <f t="shared" si="8"/>
        <v>252</v>
      </c>
      <c r="H154" s="12">
        <v>36</v>
      </c>
      <c r="I154" s="12">
        <v>7</v>
      </c>
      <c r="J154" s="12"/>
      <c r="K154" s="12"/>
      <c r="L154" s="16"/>
      <c r="M154" s="17"/>
      <c r="N154" s="17"/>
      <c r="O154" s="17"/>
      <c r="P154" s="12"/>
    </row>
    <row r="155" spans="1:220" s="12" customFormat="1" ht="38.85" customHeight="1">
      <c r="A155" s="12" t="s">
        <v>33</v>
      </c>
      <c r="B155" s="13" t="s">
        <v>113</v>
      </c>
      <c r="C155" s="12" t="s">
        <v>45</v>
      </c>
      <c r="D155" s="12" t="s">
        <v>173</v>
      </c>
      <c r="E155" s="71" t="s">
        <v>174</v>
      </c>
      <c r="F155" s="12">
        <v>1</v>
      </c>
      <c r="G155" s="12">
        <f t="shared" si="8"/>
        <v>504</v>
      </c>
      <c r="H155" s="12">
        <v>36</v>
      </c>
      <c r="I155" s="12">
        <v>14</v>
      </c>
      <c r="L155" s="16"/>
      <c r="M155" s="17"/>
      <c r="N155" s="17"/>
      <c r="O155" s="17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</row>
    <row r="156" spans="1:220" s="12" customFormat="1" ht="38.85" customHeight="1">
      <c r="A156" s="12" t="s">
        <v>177</v>
      </c>
      <c r="B156" s="13" t="s">
        <v>113</v>
      </c>
      <c r="C156" s="12" t="s">
        <v>45</v>
      </c>
      <c r="D156" s="12" t="s">
        <v>173</v>
      </c>
      <c r="E156" s="71" t="s">
        <v>178</v>
      </c>
      <c r="F156" s="12">
        <v>1</v>
      </c>
      <c r="G156" s="12">
        <f t="shared" si="8"/>
        <v>252</v>
      </c>
      <c r="H156" s="12">
        <v>36</v>
      </c>
      <c r="I156" s="12">
        <v>7</v>
      </c>
      <c r="L156" s="16"/>
      <c r="M156" s="17"/>
      <c r="N156" s="17"/>
      <c r="O156" s="17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</row>
    <row r="157" spans="1:220" s="12" customFormat="1" ht="13.8">
      <c r="A157" s="12" t="s">
        <v>179</v>
      </c>
      <c r="B157" s="13" t="s">
        <v>113</v>
      </c>
      <c r="C157" s="12" t="s">
        <v>45</v>
      </c>
      <c r="D157" s="12" t="s">
        <v>180</v>
      </c>
      <c r="E157" s="12" t="s">
        <v>171</v>
      </c>
      <c r="F157" s="12">
        <v>1</v>
      </c>
      <c r="G157" s="12">
        <f t="shared" si="8"/>
        <v>360</v>
      </c>
      <c r="H157" s="12">
        <v>36</v>
      </c>
      <c r="I157" s="12">
        <v>10</v>
      </c>
      <c r="L157" s="16"/>
      <c r="M157" s="17"/>
      <c r="N157" s="17"/>
      <c r="O157" s="17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</row>
    <row r="158" spans="1:220" s="5" customFormat="1" ht="16.05" customHeight="1">
      <c r="A158" s="12" t="s">
        <v>41</v>
      </c>
      <c r="B158" s="13" t="s">
        <v>113</v>
      </c>
      <c r="C158" s="12" t="s">
        <v>45</v>
      </c>
      <c r="D158" s="12" t="s">
        <v>181</v>
      </c>
      <c r="E158" s="12" t="s">
        <v>171</v>
      </c>
      <c r="F158" s="12">
        <v>1</v>
      </c>
      <c r="G158" s="12">
        <f t="shared" si="8"/>
        <v>216</v>
      </c>
      <c r="H158" s="12">
        <v>24</v>
      </c>
      <c r="I158" s="12">
        <v>9</v>
      </c>
      <c r="J158" s="12"/>
      <c r="K158" s="12"/>
      <c r="L158" s="16"/>
      <c r="M158" s="17"/>
      <c r="N158" s="17"/>
      <c r="O158" s="17"/>
      <c r="P158" s="12"/>
    </row>
    <row r="159" spans="1:220" s="5" customFormat="1" ht="42.75" customHeight="1">
      <c r="A159" s="12" t="s">
        <v>42</v>
      </c>
      <c r="B159" s="13" t="s">
        <v>113</v>
      </c>
      <c r="C159" s="12" t="s">
        <v>56</v>
      </c>
      <c r="D159" s="12" t="s">
        <v>173</v>
      </c>
      <c r="E159" s="71" t="s">
        <v>182</v>
      </c>
      <c r="F159" s="12">
        <v>1</v>
      </c>
      <c r="G159" s="12">
        <f t="shared" si="8"/>
        <v>144</v>
      </c>
      <c r="H159" s="12">
        <v>36</v>
      </c>
      <c r="I159" s="12">
        <v>4</v>
      </c>
      <c r="J159" s="12"/>
      <c r="K159" s="12"/>
      <c r="L159" s="16"/>
      <c r="M159" s="17"/>
      <c r="N159" s="17"/>
      <c r="O159" s="17"/>
      <c r="P159" s="12"/>
    </row>
    <row r="160" spans="1:220">
      <c r="L160" s="39" t="s">
        <v>74</v>
      </c>
      <c r="M160" s="22">
        <f>SUM(M150:M159)</f>
        <v>0</v>
      </c>
      <c r="N160" s="22">
        <f>SUM(N150:N159)</f>
        <v>0</v>
      </c>
      <c r="O160" s="22">
        <f>SUM(O150:O159)</f>
        <v>0</v>
      </c>
    </row>
    <row r="161" spans="2:16">
      <c r="M161" s="27"/>
      <c r="N161" s="5"/>
      <c r="O161" s="5"/>
      <c r="P161" s="27"/>
    </row>
    <row r="163" spans="2:16">
      <c r="M163" s="27"/>
      <c r="N163" s="5"/>
      <c r="O163" s="5"/>
      <c r="P163" s="27"/>
    </row>
    <row r="164" spans="2:16">
      <c r="M164" s="27"/>
      <c r="N164" s="5"/>
      <c r="O164" s="5"/>
      <c r="P164" s="27"/>
    </row>
    <row r="165" spans="2:16">
      <c r="C165" s="72" t="s">
        <v>183</v>
      </c>
      <c r="N165" s="5"/>
      <c r="O165" s="5"/>
      <c r="P165" s="27"/>
    </row>
    <row r="166" spans="2:16">
      <c r="B166" s="7">
        <v>1</v>
      </c>
      <c r="C166" s="7">
        <v>2</v>
      </c>
      <c r="D166" s="7">
        <v>3</v>
      </c>
      <c r="E166" s="7">
        <v>4</v>
      </c>
      <c r="F166" s="7">
        <v>5</v>
      </c>
      <c r="G166" s="7">
        <v>6</v>
      </c>
      <c r="H166" s="7">
        <v>7</v>
      </c>
      <c r="I166" s="7">
        <v>8</v>
      </c>
      <c r="J166" s="7">
        <v>9</v>
      </c>
      <c r="K166" s="7">
        <v>10</v>
      </c>
      <c r="L166" s="7">
        <v>11</v>
      </c>
      <c r="M166" s="7">
        <v>12</v>
      </c>
      <c r="N166" s="5"/>
      <c r="O166" s="5"/>
      <c r="P166" s="27"/>
    </row>
    <row r="167" spans="2:16" ht="69">
      <c r="B167" s="8" t="s">
        <v>3</v>
      </c>
      <c r="C167" s="9" t="s">
        <v>4</v>
      </c>
      <c r="D167" s="9" t="s">
        <v>184</v>
      </c>
      <c r="E167" s="10" t="s">
        <v>185</v>
      </c>
      <c r="F167" s="9" t="s">
        <v>186</v>
      </c>
      <c r="G167" s="9" t="s">
        <v>13</v>
      </c>
      <c r="H167" s="9" t="s">
        <v>187</v>
      </c>
      <c r="I167" s="9" t="s">
        <v>15</v>
      </c>
      <c r="J167" s="9" t="s">
        <v>16</v>
      </c>
      <c r="K167" s="9" t="s">
        <v>17</v>
      </c>
      <c r="L167" s="9" t="s">
        <v>18</v>
      </c>
      <c r="M167" s="100" t="s">
        <v>19</v>
      </c>
      <c r="N167" s="5"/>
      <c r="O167" s="5"/>
      <c r="P167" s="27"/>
    </row>
    <row r="168" spans="2:16" ht="55.2">
      <c r="B168" s="12" t="s">
        <v>20</v>
      </c>
      <c r="C168" s="13" t="s">
        <v>188</v>
      </c>
      <c r="D168" s="101" t="s">
        <v>189</v>
      </c>
      <c r="E168" s="12">
        <v>7</v>
      </c>
      <c r="F168" s="12"/>
      <c r="G168" s="12"/>
      <c r="H168" s="16"/>
      <c r="I168" s="17"/>
      <c r="J168" s="17"/>
      <c r="K168" s="17"/>
      <c r="L168" s="12"/>
      <c r="M168" s="12"/>
      <c r="N168" s="5"/>
      <c r="O168" s="5"/>
      <c r="P168" s="27"/>
    </row>
    <row r="169" spans="2:16">
      <c r="H169" s="39" t="s">
        <v>74</v>
      </c>
      <c r="I169" s="22">
        <f>SUM(I168)</f>
        <v>0</v>
      </c>
      <c r="J169" s="22">
        <f>SUM(J168)</f>
        <v>0</v>
      </c>
      <c r="K169" s="22">
        <f>SUM(K168)</f>
        <v>0</v>
      </c>
      <c r="N169" s="5"/>
      <c r="O169" s="5"/>
      <c r="P169" s="27"/>
    </row>
    <row r="170" spans="2:16">
      <c r="M170" s="27"/>
      <c r="N170" s="5"/>
      <c r="O170" s="5"/>
      <c r="P170" s="27"/>
    </row>
    <row r="171" spans="2:16">
      <c r="M171" s="27"/>
      <c r="N171" s="5"/>
      <c r="O171" s="5"/>
      <c r="P171" s="27"/>
    </row>
    <row r="172" spans="2:16">
      <c r="B172" s="2" t="s">
        <v>190</v>
      </c>
      <c r="C172" s="2"/>
      <c r="D172" s="2"/>
      <c r="E172" s="2"/>
      <c r="F172" s="2"/>
      <c r="G172" s="2"/>
      <c r="H172" s="2"/>
      <c r="I172" s="2"/>
      <c r="J172" s="2"/>
      <c r="K172" s="2"/>
      <c r="M172" s="27"/>
      <c r="N172" s="5"/>
      <c r="O172" s="5"/>
      <c r="P172" s="27"/>
    </row>
    <row r="174" spans="2:16" ht="13.8">
      <c r="C174" s="102" t="s">
        <v>191</v>
      </c>
      <c r="D174" s="103"/>
      <c r="E174" s="103"/>
      <c r="F174" s="103"/>
    </row>
    <row r="175" spans="2:16" ht="13.8">
      <c r="C175" s="102" t="s">
        <v>192</v>
      </c>
      <c r="D175" s="103"/>
      <c r="E175" s="103"/>
      <c r="F175" s="103"/>
    </row>
    <row r="176" spans="2:16" ht="13.8">
      <c r="C176" s="102" t="s">
        <v>193</v>
      </c>
      <c r="D176" s="103"/>
      <c r="E176" s="103"/>
      <c r="F176" s="103"/>
    </row>
    <row r="178" spans="2:18" s="5" customFormat="1">
      <c r="B178" s="1"/>
      <c r="C178" s="104" t="s">
        <v>194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80" spans="2:18" ht="27.6">
      <c r="C180" s="40" t="s">
        <v>195</v>
      </c>
    </row>
    <row r="181" spans="2:18" ht="13.8">
      <c r="C181" s="105" t="s">
        <v>196</v>
      </c>
    </row>
    <row r="187" spans="2:18">
      <c r="C187" s="106"/>
      <c r="D187" s="27"/>
      <c r="M187" s="27"/>
      <c r="N187" s="5"/>
      <c r="O187" s="5"/>
      <c r="P187" s="27"/>
    </row>
    <row r="199" spans="1:1">
      <c r="A199" s="5"/>
    </row>
  </sheetData>
  <pageMargins left="0.78749999999999998" right="0.78749999999999998" top="0.98402777777777795" bottom="0.98402777777777795" header="0.511811023622047" footer="0.51180555555555596"/>
  <pageSetup paperSize="9" scale="57" orientation="landscape" horizontalDpi="300" verticalDpi="300"/>
  <headerFooter>
    <oddFooter>&amp;CStrona &amp;P</oddFooter>
  </headerFooter>
  <rowBreaks count="7" manualBreakCount="7">
    <brk id="31" max="16383" man="1"/>
    <brk id="58" max="16383" man="1"/>
    <brk id="78" max="16383" man="1"/>
    <brk id="95" max="16383" man="1"/>
    <brk id="118" max="16383" man="1"/>
    <brk id="145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abSelected="1" zoomScaleNormal="100" workbookViewId="0">
      <selection activeCell="C5" sqref="C5:I12"/>
    </sheetView>
  </sheetViews>
  <sheetFormatPr defaultColWidth="8.88671875" defaultRowHeight="13.2"/>
  <cols>
    <col min="2" max="2" width="50.88671875" style="107" customWidth="1"/>
  </cols>
  <sheetData>
    <row r="1" spans="1:9">
      <c r="B1" s="1" t="s">
        <v>197</v>
      </c>
    </row>
    <row r="2" spans="1:9" ht="110.4">
      <c r="B2" s="108" t="s">
        <v>198</v>
      </c>
    </row>
    <row r="4" spans="1:9" ht="39.6">
      <c r="A4" s="12" t="s">
        <v>199</v>
      </c>
      <c r="B4" s="12"/>
      <c r="C4" s="109" t="s">
        <v>200</v>
      </c>
      <c r="D4" s="109" t="s">
        <v>201</v>
      </c>
      <c r="E4" s="109" t="s">
        <v>202</v>
      </c>
      <c r="F4" s="109" t="s">
        <v>203</v>
      </c>
      <c r="G4" s="109" t="s">
        <v>204</v>
      </c>
      <c r="H4" s="109" t="s">
        <v>205</v>
      </c>
      <c r="I4" s="109" t="s">
        <v>206</v>
      </c>
    </row>
    <row r="5" spans="1:9">
      <c r="A5" s="110">
        <v>1</v>
      </c>
      <c r="B5" s="111"/>
      <c r="C5" s="112"/>
      <c r="D5" s="112"/>
      <c r="E5" s="112"/>
      <c r="F5" s="112"/>
      <c r="G5" s="112"/>
      <c r="H5" s="112"/>
      <c r="I5" s="109"/>
    </row>
    <row r="6" spans="1:9">
      <c r="A6" s="113">
        <v>2</v>
      </c>
      <c r="B6" s="111"/>
      <c r="C6" s="112"/>
      <c r="D6" s="112"/>
      <c r="E6" s="112"/>
      <c r="F6" s="112"/>
      <c r="G6" s="112"/>
      <c r="H6" s="112"/>
      <c r="I6" s="109"/>
    </row>
    <row r="7" spans="1:9">
      <c r="A7" s="113"/>
      <c r="B7" s="111"/>
      <c r="C7" s="112"/>
      <c r="D7" s="112"/>
      <c r="E7" s="112"/>
      <c r="F7" s="112"/>
      <c r="G7" s="112"/>
      <c r="H7" s="112"/>
      <c r="I7" s="109"/>
    </row>
    <row r="8" spans="1:9">
      <c r="A8" s="113">
        <v>3</v>
      </c>
      <c r="B8" s="111"/>
      <c r="C8" s="112"/>
      <c r="D8" s="112"/>
      <c r="E8" s="112"/>
      <c r="F8" s="112"/>
      <c r="G8" s="112"/>
      <c r="H8" s="112"/>
      <c r="I8" s="109"/>
    </row>
    <row r="9" spans="1:9">
      <c r="A9" s="114">
        <v>4</v>
      </c>
      <c r="B9" s="111"/>
      <c r="C9" s="115"/>
      <c r="D9" s="115"/>
      <c r="E9" s="115"/>
      <c r="F9" s="115"/>
      <c r="G9" s="115"/>
      <c r="H9" s="115"/>
      <c r="I9" s="115"/>
    </row>
    <row r="10" spans="1:9">
      <c r="A10" s="113">
        <v>5</v>
      </c>
      <c r="B10" s="111"/>
      <c r="C10" s="112"/>
      <c r="D10" s="112"/>
      <c r="E10" s="112"/>
      <c r="F10" s="112"/>
      <c r="G10" s="112"/>
      <c r="H10" s="112"/>
      <c r="I10" s="109"/>
    </row>
    <row r="11" spans="1:9">
      <c r="A11" s="116">
        <v>6</v>
      </c>
      <c r="B11" s="112"/>
      <c r="C11" s="115"/>
      <c r="D11" s="115"/>
      <c r="E11" s="115"/>
      <c r="F11" s="115"/>
      <c r="G11" s="115"/>
      <c r="H11" s="115"/>
      <c r="I11" s="109"/>
    </row>
    <row r="12" spans="1:9">
      <c r="A12" s="113">
        <v>7</v>
      </c>
      <c r="B12" s="112"/>
      <c r="C12" s="115"/>
      <c r="D12" s="115"/>
      <c r="E12" s="115"/>
      <c r="F12" s="115"/>
      <c r="G12" s="115"/>
      <c r="H12" s="115"/>
      <c r="I12" s="109"/>
    </row>
    <row r="13" spans="1:9">
      <c r="A13" s="117">
        <v>8</v>
      </c>
    </row>
    <row r="14" spans="1:9">
      <c r="B14" s="112"/>
      <c r="C14" s="118"/>
      <c r="D14" s="118"/>
      <c r="E14" s="118"/>
      <c r="F14" s="118"/>
      <c r="G14" s="118"/>
      <c r="H14" s="118"/>
      <c r="I14" s="109"/>
    </row>
    <row r="15" spans="1:9">
      <c r="B15" s="112"/>
      <c r="C15" s="118"/>
      <c r="D15" s="118"/>
      <c r="E15" s="118"/>
      <c r="F15" s="118"/>
      <c r="G15" s="118"/>
      <c r="H15" s="118"/>
      <c r="I15" s="109"/>
    </row>
    <row r="16" spans="1:9">
      <c r="B16" s="119"/>
      <c r="C16" s="120"/>
      <c r="D16" s="120"/>
      <c r="E16" s="120"/>
      <c r="F16" s="120"/>
      <c r="G16" s="120"/>
      <c r="H16" s="120"/>
    </row>
    <row r="17" spans="2:8">
      <c r="B17" s="119"/>
      <c r="C17" s="120"/>
      <c r="D17" s="120"/>
      <c r="E17" s="120"/>
      <c r="F17" s="120"/>
      <c r="G17" s="120"/>
      <c r="H17" s="120"/>
    </row>
    <row r="18" spans="2:8">
      <c r="B18" s="119"/>
      <c r="C18" s="120"/>
      <c r="D18" s="120"/>
      <c r="E18" s="120"/>
      <c r="F18" s="120"/>
      <c r="G18" s="120"/>
      <c r="H18" s="120"/>
    </row>
    <row r="19" spans="2:8" ht="14.4">
      <c r="B19" s="121"/>
      <c r="C19" s="120"/>
      <c r="D19" s="120"/>
      <c r="E19" s="120"/>
      <c r="F19" s="120"/>
      <c r="G19" s="120"/>
      <c r="H19" s="120"/>
    </row>
    <row r="20" spans="2:8" ht="14.4">
      <c r="B20" s="121"/>
      <c r="C20" s="120"/>
      <c r="D20" s="120"/>
      <c r="E20" s="120"/>
      <c r="F20" s="120"/>
      <c r="G20" s="120"/>
      <c r="H20" s="120"/>
    </row>
    <row r="21" spans="2:8" ht="14.4">
      <c r="B21" s="121"/>
      <c r="C21" s="120"/>
      <c r="D21" s="120"/>
      <c r="E21" s="120"/>
      <c r="F21" s="120"/>
      <c r="G21" s="120"/>
      <c r="H21" s="120"/>
    </row>
  </sheetData>
  <pageMargins left="0.7" right="0.7" top="0.75" bottom="0.75" header="0.511811023622047" footer="0.511811023622047"/>
  <pageSetup paperSize="9" scale="7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nici</vt:lpstr>
      <vt:lpstr>ocena jakości</vt:lpstr>
      <vt:lpstr>nici!Obszar_wydruku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Figlewicz</dc:creator>
  <cp:lastModifiedBy>a.habieda</cp:lastModifiedBy>
  <cp:revision>136</cp:revision>
  <cp:lastPrinted>2023-05-19T09:39:00Z</cp:lastPrinted>
  <dcterms:created xsi:type="dcterms:W3CDTF">2004-08-01T18:21:00Z</dcterms:created>
  <dcterms:modified xsi:type="dcterms:W3CDTF">2025-02-06T10:16:34Z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284C65B0769B401B8F53B07879AF4FDF_12</vt:lpwstr>
  </property>
  <property fmtid="{D5CDD505-2E9C-101B-9397-08002B2CF9AE}" pid="4" name="KSOProductBuildVer">
    <vt:lpwstr>1045-12.2.0.19805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