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_Postępowanie Wiola\ZP postępowania\ZP_2025\ZP_51_2025 Elektryka\2. wszczęcie\"/>
    </mc:Choice>
  </mc:AlternateContent>
  <xr:revisionPtr revIDLastSave="0" documentId="13_ncr:1_{993A1B76-D738-48BC-ABD7-7C64CD14389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Zad. nr.2" sheetId="1" r:id="rId1"/>
  </sheets>
  <definedNames>
    <definedName name="_xlnm._FilterDatabase" localSheetId="0" hidden="1">'Zad. nr.2'!$D$1:$D$59</definedName>
    <definedName name="_xlnm.Print_Area" localSheetId="0">'Zad. nr.2'!$A$1:$Z$30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W11" i="1"/>
  <c r="L11" i="1"/>
  <c r="K11" i="1"/>
  <c r="V11" i="1" s="1"/>
  <c r="H11" i="1"/>
  <c r="N11" i="1" l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H15" i="1"/>
  <c r="H16" i="1"/>
  <c r="H17" i="1"/>
  <c r="H18" i="1"/>
  <c r="H19" i="1"/>
  <c r="H20" i="1"/>
  <c r="H21" i="1"/>
  <c r="H22" i="1"/>
  <c r="H23" i="1"/>
  <c r="H24" i="1"/>
  <c r="H25" i="1"/>
  <c r="H12" i="1"/>
  <c r="H13" i="1"/>
  <c r="H14" i="1"/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V25" i="1" s="1"/>
  <c r="V12" i="1" l="1"/>
  <c r="V13" i="1"/>
  <c r="V14" i="1"/>
  <c r="V15" i="1"/>
  <c r="V16" i="1"/>
  <c r="V17" i="1"/>
  <c r="V18" i="1"/>
  <c r="V19" i="1"/>
  <c r="V20" i="1"/>
  <c r="V21" i="1"/>
  <c r="V22" i="1"/>
  <c r="V23" i="1"/>
  <c r="V24" i="1"/>
  <c r="U11" i="1" l="1"/>
  <c r="N23" i="1"/>
  <c r="Z23" i="1" s="1"/>
  <c r="W23" i="1"/>
  <c r="N17" i="1"/>
  <c r="Z17" i="1" s="1"/>
  <c r="W17" i="1"/>
  <c r="N22" i="1"/>
  <c r="Z22" i="1" s="1"/>
  <c r="W22" i="1"/>
  <c r="N16" i="1"/>
  <c r="Z16" i="1" s="1"/>
  <c r="W16" i="1"/>
  <c r="N21" i="1"/>
  <c r="Z21" i="1" s="1"/>
  <c r="W21" i="1"/>
  <c r="N15" i="1"/>
  <c r="Z15" i="1" s="1"/>
  <c r="W15" i="1"/>
  <c r="N20" i="1"/>
  <c r="Z20" i="1" s="1"/>
  <c r="W20" i="1"/>
  <c r="N14" i="1"/>
  <c r="Z14" i="1" s="1"/>
  <c r="W14" i="1"/>
  <c r="N25" i="1"/>
  <c r="Z25" i="1" s="1"/>
  <c r="W25" i="1"/>
  <c r="N19" i="1"/>
  <c r="Z19" i="1" s="1"/>
  <c r="W19" i="1"/>
  <c r="N13" i="1"/>
  <c r="Z13" i="1" s="1"/>
  <c r="W13" i="1"/>
  <c r="N24" i="1"/>
  <c r="Z24" i="1" s="1"/>
  <c r="W24" i="1"/>
  <c r="N18" i="1"/>
  <c r="Z18" i="1" s="1"/>
  <c r="W18" i="1"/>
  <c r="N12" i="1"/>
  <c r="W12" i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/>
  <c r="U17" i="1" s="1"/>
  <c r="T16" i="1"/>
  <c r="U16" i="1" s="1"/>
  <c r="T15" i="1"/>
  <c r="U15" i="1" s="1"/>
  <c r="T14" i="1"/>
  <c r="U14" i="1" s="1"/>
  <c r="T13" i="1"/>
  <c r="U13" i="1" s="1"/>
  <c r="T12" i="1"/>
  <c r="T26" i="1" l="1"/>
  <c r="M11" i="1"/>
  <c r="Y11" i="1" s="1"/>
  <c r="Z11" i="1"/>
  <c r="U12" i="1"/>
  <c r="U26" i="1" s="1"/>
  <c r="V26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12" i="1"/>
  <c r="X17" i="1" l="1"/>
  <c r="M17" i="1"/>
  <c r="Y17" i="1" s="1"/>
  <c r="X16" i="1"/>
  <c r="M16" i="1"/>
  <c r="Y16" i="1" s="1"/>
  <c r="X15" i="1"/>
  <c r="M15" i="1"/>
  <c r="Y15" i="1" s="1"/>
  <c r="X13" i="1"/>
  <c r="M13" i="1"/>
  <c r="Y13" i="1" s="1"/>
  <c r="X24" i="1"/>
  <c r="M24" i="1"/>
  <c r="Y24" i="1" s="1"/>
  <c r="X12" i="1"/>
  <c r="M12" i="1"/>
  <c r="X14" i="1"/>
  <c r="M14" i="1"/>
  <c r="Y14" i="1" s="1"/>
  <c r="X23" i="1"/>
  <c r="M23" i="1"/>
  <c r="Y23" i="1" s="1"/>
  <c r="X25" i="1"/>
  <c r="M25" i="1"/>
  <c r="Y25" i="1" s="1"/>
  <c r="X22" i="1"/>
  <c r="M22" i="1"/>
  <c r="Y22" i="1" s="1"/>
  <c r="X21" i="1"/>
  <c r="M21" i="1"/>
  <c r="Y21" i="1" s="1"/>
  <c r="X20" i="1"/>
  <c r="M20" i="1"/>
  <c r="Y20" i="1" s="1"/>
  <c r="X19" i="1"/>
  <c r="M19" i="1"/>
  <c r="Y19" i="1" s="1"/>
  <c r="X18" i="1"/>
  <c r="M18" i="1"/>
  <c r="Y18" i="1" s="1"/>
  <c r="X11" i="1"/>
  <c r="L26" i="1"/>
  <c r="X26" i="1" l="1"/>
  <c r="Z12" i="1"/>
  <c r="Y12" i="1"/>
  <c r="M26" i="1"/>
  <c r="Y26" i="1" l="1"/>
  <c r="N26" i="1"/>
  <c r="Z26" i="1"/>
</calcChain>
</file>

<file path=xl/sharedStrings.xml><?xml version="1.0" encoding="utf-8"?>
<sst xmlns="http://schemas.openxmlformats.org/spreadsheetml/2006/main" count="179" uniqueCount="73">
  <si>
    <t>Jarosław</t>
  </si>
  <si>
    <t>Nisko</t>
  </si>
  <si>
    <t>Rzeszów</t>
  </si>
  <si>
    <t>Miejscowość, data</t>
  </si>
  <si>
    <t>Lp.</t>
  </si>
  <si>
    <t>Przedmiot zamówienia</t>
  </si>
  <si>
    <t>JM</t>
  </si>
  <si>
    <t>Lokalizacja magazynu</t>
  </si>
  <si>
    <t>Łączna ilość</t>
  </si>
  <si>
    <t>Stawka podatku VAT [%]</t>
  </si>
  <si>
    <t>Wartość netto [zł]</t>
  </si>
  <si>
    <t>Wartość brutto [zł]</t>
  </si>
  <si>
    <t>RAZEM*</t>
  </si>
  <si>
    <t>* wartości przenieść do Formularza ofertowego (Załacznik nr 1) i wpisać w odpowiednie pola</t>
  </si>
  <si>
    <t>Żurawica</t>
  </si>
  <si>
    <t>Cena jednostkowa netto [zł]</t>
  </si>
  <si>
    <t>Kwota podatku VAT [zł]</t>
  </si>
  <si>
    <t>FORMULARZ KALKULACJI CENY OFERTOWEJ</t>
  </si>
  <si>
    <t>ZAMÓWIENIE PODSTAWOWE</t>
  </si>
  <si>
    <t>ZAMÓWIENIE W RAMACH PRAWA OPCJI</t>
  </si>
  <si>
    <t>INSTRUKCJA:
1. Bardzo proszę o uzupełnienie kolumn oznaczonych kolorem białym.
2. W komórkach oznaczonych kolorem szarym zastosowano formuły. W przypadku wyraźnych błędów kalkulacyjnych możliwe jest wprowadzanie wartości "ręcznie".</t>
  </si>
  <si>
    <t>kol. 1</t>
  </si>
  <si>
    <t>kol. 2</t>
  </si>
  <si>
    <t>kol. 3</t>
  </si>
  <si>
    <t>kol. 4</t>
  </si>
  <si>
    <t>kol. 5</t>
  </si>
  <si>
    <t>kol. 6</t>
  </si>
  <si>
    <t>kol. 7</t>
  </si>
  <si>
    <t>kol. 8</t>
  </si>
  <si>
    <t>kol. 9</t>
  </si>
  <si>
    <t>kol. 10</t>
  </si>
  <si>
    <t>kol. 11</t>
  </si>
  <si>
    <t>kol. 12</t>
  </si>
  <si>
    <t>kol. 13</t>
  </si>
  <si>
    <t>kol. 14</t>
  </si>
  <si>
    <t>kol. 15</t>
  </si>
  <si>
    <t>kol. 16</t>
  </si>
  <si>
    <t>kol. 17</t>
  </si>
  <si>
    <t>kol. 18</t>
  </si>
  <si>
    <t>kol. 19</t>
  </si>
  <si>
    <t>kol. 20</t>
  </si>
  <si>
    <t>kol. 21</t>
  </si>
  <si>
    <t>kol. 22</t>
  </si>
  <si>
    <t>Cena jednostkowa brutto [zł]</t>
  </si>
  <si>
    <t>ŁĄCZNA WARTOŚĆ ZAMÓWIENIA 
(ZAMÓWIENIE PODSTAWOWE + ZAMÓWIENIE W RAMACH PRAWA OPCJI)</t>
  </si>
  <si>
    <t>Dokument należy podpisać kwalifikowanym podpisem elektronicznym lub elektronicznym podpisem zaufanym lub podpisem osobistym przez osobę lub osoby umocowane do złożenia podpisu w imieniu Wykonawcy</t>
  </si>
  <si>
    <t>- - -</t>
  </si>
  <si>
    <t>pieczęć Wykonawcy (nazwa firmy, adres)</t>
  </si>
  <si>
    <t>............................................................................</t>
  </si>
  <si>
    <t>………...……………………</t>
  </si>
  <si>
    <t>Znak sprawy: ZP/51/2025</t>
  </si>
  <si>
    <t>mb</t>
  </si>
  <si>
    <r>
      <rPr>
        <b/>
        <sz val="12"/>
        <rFont val="Arial"/>
        <family val="2"/>
        <charset val="238"/>
      </rPr>
      <t>Przewód instalacyjny LGY 25 mm²,</t>
    </r>
    <r>
      <rPr>
        <sz val="12"/>
        <rFont val="Arial"/>
        <family val="2"/>
        <charset val="238"/>
      </rPr>
      <t xml:space="preserve"> kolor czarny, drobnozwojowy z żyłą miedzianą, giętki pojedynczy o napięciu 450/750V z izolacji polwinitowej (V) z żyłą miedzianą, wielodrutową giętką (K)</t>
    </r>
  </si>
  <si>
    <r>
      <rPr>
        <b/>
        <sz val="12"/>
        <rFont val="Arial"/>
        <family val="2"/>
        <charset val="238"/>
      </rPr>
      <t>Przewód instalacyjny LGY 35 mm²,</t>
    </r>
    <r>
      <rPr>
        <sz val="12"/>
        <rFont val="Arial"/>
        <family val="2"/>
        <charset val="238"/>
      </rPr>
      <t xml:space="preserve"> kolor czarny, drobnozwojowy z żyłą miedzianą, giętki pojedynczy o napięciu 450/750V z izolacji polwinitowej (V) z żyłą miedzianą, wielodrutową giętką (K)</t>
    </r>
  </si>
  <si>
    <r>
      <rPr>
        <b/>
        <sz val="12"/>
        <rFont val="Arial"/>
        <family val="2"/>
        <charset val="238"/>
      </rPr>
      <t>Przewód instalacyjny okrągły YDY o wymiarach 3x1,5 mm²</t>
    </r>
    <r>
      <rPr>
        <sz val="12"/>
        <rFont val="Arial"/>
        <family val="2"/>
        <charset val="238"/>
      </rPr>
      <t>, przewód o żyłach miedzianych, jednodrutowych w kolorze białym</t>
    </r>
  </si>
  <si>
    <r>
      <rPr>
        <b/>
        <sz val="12"/>
        <rFont val="Arial"/>
        <family val="2"/>
        <charset val="238"/>
      </rPr>
      <t>Przewód instalacyjny okrągły YDY o wymiarach 3x2,5 mm²,</t>
    </r>
    <r>
      <rPr>
        <sz val="12"/>
        <rFont val="Arial"/>
        <family val="2"/>
        <charset val="238"/>
      </rPr>
      <t xml:space="preserve"> przewód o żyłach miedzianych, jednodrutowych w kolorze białym</t>
    </r>
  </si>
  <si>
    <r>
      <rPr>
        <b/>
        <sz val="12"/>
        <rFont val="Arial"/>
        <family val="2"/>
        <charset val="238"/>
      </rPr>
      <t>Przewód instalacyjny okrągły YDY o wymiarach 5x2,5 mm²</t>
    </r>
    <r>
      <rPr>
        <sz val="12"/>
        <rFont val="Arial"/>
        <family val="2"/>
        <charset val="238"/>
      </rPr>
      <t>, przewód o żyłach miedzianych, jednodrutowych w kolorze białym</t>
    </r>
  </si>
  <si>
    <r>
      <rPr>
        <b/>
        <sz val="12"/>
        <rFont val="Arial"/>
        <family val="2"/>
        <charset val="238"/>
      </rPr>
      <t>Przewód instalacyjny okrągły YDY o wymiarach 5x4 mm²</t>
    </r>
    <r>
      <rPr>
        <sz val="12"/>
        <rFont val="Arial"/>
        <family val="2"/>
        <charset val="238"/>
      </rPr>
      <t>, przewód o żyłach miedzianych, jednodrutowych w kolorze białym</t>
    </r>
  </si>
  <si>
    <r>
      <rPr>
        <b/>
        <sz val="12"/>
        <rFont val="Arial"/>
        <family val="2"/>
        <charset val="238"/>
      </rPr>
      <t>Przewód instalacyjny, kabel DY</t>
    </r>
    <r>
      <rPr>
        <sz val="12"/>
        <rFont val="Arial"/>
        <family val="2"/>
        <charset val="238"/>
      </rPr>
      <t xml:space="preserve"> (drut) 1 x 1,5 mm² , napięcie 450 - 750V, okrągły</t>
    </r>
  </si>
  <si>
    <r>
      <rPr>
        <b/>
        <sz val="12"/>
        <rFont val="Arial"/>
        <family val="2"/>
        <charset val="238"/>
      </rPr>
      <t>Przewód OW 3 x 2,5</t>
    </r>
    <r>
      <rPr>
        <sz val="12"/>
        <rFont val="Arial"/>
        <family val="2"/>
        <charset val="238"/>
      </rPr>
      <t xml:space="preserve"> mm, napięcie 300 - 500V, okrągły w gumie w kolorze czarnym </t>
    </r>
  </si>
  <si>
    <r>
      <rPr>
        <b/>
        <sz val="12"/>
        <rFont val="Arial"/>
        <family val="2"/>
        <charset val="238"/>
      </rPr>
      <t xml:space="preserve">Przewód OW linka w gumie 5x10 mm² </t>
    </r>
    <r>
      <rPr>
        <sz val="12"/>
        <rFont val="Arial"/>
        <family val="2"/>
        <charset val="238"/>
      </rPr>
      <t xml:space="preserve">w kolorze czarnym </t>
    </r>
  </si>
  <si>
    <r>
      <rPr>
        <b/>
        <sz val="12"/>
        <rFont val="Arial"/>
        <family val="2"/>
        <charset val="238"/>
      </rPr>
      <t xml:space="preserve">Przewód OW giętki, gumowy </t>
    </r>
    <r>
      <rPr>
        <sz val="12"/>
        <rFont val="Arial"/>
        <family val="2"/>
        <charset val="238"/>
      </rPr>
      <t xml:space="preserve">z izolacją 5x4 mm² w kolorze czarnym </t>
    </r>
  </si>
  <si>
    <r>
      <rPr>
        <b/>
        <sz val="12"/>
        <rFont val="Arial"/>
        <family val="2"/>
        <charset val="238"/>
      </rPr>
      <t xml:space="preserve">Przewód OW giętki, gumowy </t>
    </r>
    <r>
      <rPr>
        <sz val="12"/>
        <rFont val="Arial"/>
        <family val="2"/>
        <charset val="238"/>
      </rPr>
      <t xml:space="preserve">z izolacją 5x6 mm² w kolorze czarnym </t>
    </r>
  </si>
  <si>
    <r>
      <rPr>
        <b/>
        <sz val="12"/>
        <rFont val="Arial"/>
        <family val="2"/>
        <charset val="238"/>
      </rPr>
      <t>Przewód OW kabel, linka</t>
    </r>
    <r>
      <rPr>
        <sz val="12"/>
        <rFont val="Arial"/>
        <family val="2"/>
        <charset val="238"/>
      </rPr>
      <t xml:space="preserve"> 3 x 1,5 mm² , napięcie 300 - 500V w gumie w kolorze czarnym</t>
    </r>
  </si>
  <si>
    <r>
      <rPr>
        <b/>
        <sz val="12"/>
        <rFont val="Arial"/>
        <family val="2"/>
        <charset val="238"/>
      </rPr>
      <t>Przewód uziemiający LGY</t>
    </r>
    <r>
      <rPr>
        <sz val="12"/>
        <rFont val="Arial"/>
        <family val="2"/>
        <charset val="238"/>
      </rPr>
      <t xml:space="preserve"> 16 mm², napięcie 750V, żółto - zielony, okrągły</t>
    </r>
  </si>
  <si>
    <t>Załącznik nr 1B do SWZ / Załącznik nr 1 do umowy</t>
  </si>
  <si>
    <t>Dostawa materiałów elektrycznych (zamówienie z podziałem na 3 części) 
 CZĘŚĆ NR 2 – Dostawa przewodów</t>
  </si>
  <si>
    <r>
      <rPr>
        <b/>
        <sz val="12"/>
        <rFont val="Arial"/>
        <family val="2"/>
        <charset val="238"/>
      </rPr>
      <t>Przewód instalacyjny LGY 10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mm²</t>
    </r>
    <r>
      <rPr>
        <sz val="12"/>
        <rFont val="Arial"/>
        <family val="2"/>
        <charset val="238"/>
      </rPr>
      <t>, kolor żółto - zielony z żyłą miedzianą, giętki pojedynczy o napięciu 450/750V z izolacji polwinitowej (V) z żyłą miedzianą, wielodrutową giętką (K)</t>
    </r>
  </si>
  <si>
    <r>
      <rPr>
        <b/>
        <sz val="12"/>
        <rFont val="Arial"/>
        <family val="2"/>
        <charset val="238"/>
      </rPr>
      <t>Przewód instalacyjny okrągły YDY o wymiarach 5x10 mm²,</t>
    </r>
    <r>
      <rPr>
        <sz val="12"/>
        <rFont val="Arial"/>
        <family val="2"/>
        <charset val="238"/>
      </rPr>
      <t xml:space="preserve"> przewód o żyłach miedzianych, jednodrutowych w kolorze białym</t>
    </r>
  </si>
  <si>
    <t>kol. 23</t>
  </si>
  <si>
    <t>kol. 24</t>
  </si>
  <si>
    <t>kol. 25</t>
  </si>
  <si>
    <t>kol.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</si>
</sst>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i/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8"/>
      <color theme="1"/>
      <name val="Arial"/>
      <family val="2"/>
      <charset val="238"/>
    </font>
    <font>
      <b/>
      <i/>
      <sz val="11"/>
      <name val="Arial"/>
      <family val="2"/>
      <charset val="238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 diagonalDown="1">
      <left/>
      <right/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4" fillId="3" borderId="11" xfId="0" applyFont="1" applyFill="1" applyBorder="1" applyAlignment="1" applyProtection="1">
      <alignment horizontal="center" vertical="center" textRotation="90"/>
    </xf>
    <xf numFmtId="0" fontId="4" fillId="3" borderId="11" xfId="0" applyFont="1" applyFill="1" applyBorder="1" applyAlignment="1" applyProtection="1">
      <alignment horizontal="center" vertical="center" textRotation="90" wrapText="1"/>
    </xf>
    <xf numFmtId="0" fontId="0" fillId="0" borderId="0" xfId="0" applyFill="1" applyBorder="1"/>
    <xf numFmtId="0" fontId="12" fillId="0" borderId="0" xfId="0" applyFont="1" applyFill="1" applyBorder="1" applyAlignment="1">
      <alignment vertical="center"/>
    </xf>
    <xf numFmtId="164" fontId="11" fillId="0" borderId="0" xfId="1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/>
    <xf numFmtId="0" fontId="14" fillId="0" borderId="0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Border="1" applyAlignment="1"/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/>
    <xf numFmtId="0" fontId="6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7" fillId="3" borderId="25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top"/>
    </xf>
    <xf numFmtId="0" fontId="0" fillId="0" borderId="0" xfId="0" applyFill="1" applyProtection="1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6" fillId="0" borderId="0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horizontal="center" vertical="center"/>
    </xf>
    <xf numFmtId="1" fontId="11" fillId="4" borderId="23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 vertical="center"/>
    </xf>
    <xf numFmtId="4" fontId="12" fillId="3" borderId="31" xfId="0" applyNumberFormat="1" applyFont="1" applyFill="1" applyBorder="1" applyAlignment="1">
      <alignment horizontal="center" vertical="center"/>
    </xf>
    <xf numFmtId="4" fontId="12" fillId="3" borderId="13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0" fontId="11" fillId="5" borderId="30" xfId="0" quotePrefix="1" applyFont="1" applyFill="1" applyBorder="1" applyAlignment="1">
      <alignment horizontal="center" vertical="center"/>
    </xf>
    <xf numFmtId="4" fontId="11" fillId="4" borderId="8" xfId="0" applyNumberFormat="1" applyFont="1" applyFill="1" applyBorder="1" applyAlignment="1">
      <alignment horizontal="center" vertical="center"/>
    </xf>
    <xf numFmtId="4" fontId="11" fillId="4" borderId="32" xfId="0" applyNumberFormat="1" applyFont="1" applyFill="1" applyBorder="1" applyAlignment="1">
      <alignment horizontal="center" vertical="center"/>
    </xf>
    <xf numFmtId="4" fontId="11" fillId="4" borderId="33" xfId="0" applyNumberFormat="1" applyFont="1" applyFill="1" applyBorder="1" applyAlignment="1">
      <alignment horizontal="center" vertical="center"/>
    </xf>
    <xf numFmtId="4" fontId="11" fillId="4" borderId="34" xfId="0" applyNumberFormat="1" applyFont="1" applyFill="1" applyBorder="1" applyAlignment="1">
      <alignment horizontal="center" vertical="center"/>
    </xf>
    <xf numFmtId="4" fontId="11" fillId="4" borderId="30" xfId="0" applyNumberFormat="1" applyFont="1" applyFill="1" applyBorder="1" applyAlignment="1">
      <alignment horizontal="center" vertical="center"/>
    </xf>
    <xf numFmtId="1" fontId="11" fillId="4" borderId="26" xfId="0" applyNumberFormat="1" applyFont="1" applyFill="1" applyBorder="1" applyAlignment="1">
      <alignment horizontal="center" vertical="center"/>
    </xf>
    <xf numFmtId="0" fontId="11" fillId="5" borderId="35" xfId="0" quotePrefix="1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1" fillId="0" borderId="23" xfId="0" applyFont="1" applyFill="1" applyBorder="1" applyAlignment="1">
      <alignment horizontal="left" vertical="top" wrapText="1"/>
    </xf>
    <xf numFmtId="4" fontId="11" fillId="3" borderId="10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4" fontId="11" fillId="3" borderId="11" xfId="0" applyNumberFormat="1" applyFont="1" applyFill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4" fontId="11" fillId="3" borderId="9" xfId="0" applyNumberFormat="1" applyFont="1" applyFill="1" applyBorder="1" applyAlignment="1">
      <alignment horizontal="center" vertical="center" wrapText="1"/>
    </xf>
    <xf numFmtId="4" fontId="11" fillId="3" borderId="17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7" fillId="3" borderId="4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24" fillId="4" borderId="40" xfId="0" applyNumberFormat="1" applyFont="1" applyFill="1" applyBorder="1" applyAlignment="1">
      <alignment horizontal="center" vertical="center"/>
    </xf>
    <xf numFmtId="0" fontId="24" fillId="4" borderId="41" xfId="0" applyNumberFormat="1" applyFont="1" applyFill="1" applyBorder="1" applyAlignment="1">
      <alignment horizontal="center" vertical="center"/>
    </xf>
    <xf numFmtId="4" fontId="11" fillId="4" borderId="26" xfId="0" applyNumberFormat="1" applyFont="1" applyFill="1" applyBorder="1" applyAlignment="1">
      <alignment horizontal="center" vertical="center"/>
    </xf>
    <xf numFmtId="2" fontId="12" fillId="2" borderId="42" xfId="0" applyNumberFormat="1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right" vertical="center"/>
    </xf>
    <xf numFmtId="0" fontId="12" fillId="3" borderId="44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/>
    </xf>
    <xf numFmtId="0" fontId="11" fillId="5" borderId="34" xfId="0" quotePrefix="1" applyFont="1" applyFill="1" applyBorder="1" applyAlignment="1">
      <alignment horizontal="center" vertical="center"/>
    </xf>
    <xf numFmtId="1" fontId="11" fillId="4" borderId="8" xfId="0" applyNumberFormat="1" applyFont="1" applyFill="1" applyBorder="1" applyAlignment="1">
      <alignment horizontal="center" vertical="center"/>
    </xf>
    <xf numFmtId="1" fontId="11" fillId="4" borderId="47" xfId="0" applyNumberFormat="1" applyFont="1" applyFill="1" applyBorder="1" applyAlignment="1">
      <alignment horizontal="center" vertical="center"/>
    </xf>
    <xf numFmtId="0" fontId="24" fillId="4" borderId="48" xfId="0" applyNumberFormat="1" applyFont="1" applyFill="1" applyBorder="1" applyAlignment="1">
      <alignment horizontal="center" vertical="center"/>
    </xf>
    <xf numFmtId="4" fontId="11" fillId="4" borderId="47" xfId="0" applyNumberFormat="1" applyFont="1" applyFill="1" applyBorder="1" applyAlignment="1">
      <alignment horizontal="center" vertical="center"/>
    </xf>
    <xf numFmtId="4" fontId="11" fillId="4" borderId="49" xfId="0" applyNumberFormat="1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4" fontId="11" fillId="4" borderId="51" xfId="0" applyNumberFormat="1" applyFont="1" applyFill="1" applyBorder="1" applyAlignment="1">
      <alignment horizontal="center" vertical="center"/>
    </xf>
    <xf numFmtId="0" fontId="5" fillId="4" borderId="52" xfId="0" applyFont="1" applyFill="1" applyBorder="1" applyAlignment="1">
      <alignment horizontal="center" vertical="center"/>
    </xf>
    <xf numFmtId="0" fontId="13" fillId="4" borderId="53" xfId="0" applyFont="1" applyFill="1" applyBorder="1" applyAlignment="1">
      <alignment horizontal="left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5" borderId="54" xfId="0" quotePrefix="1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4" fontId="11" fillId="4" borderId="54" xfId="0" applyNumberFormat="1" applyFont="1" applyFill="1" applyBorder="1" applyAlignment="1">
      <alignment horizontal="center" vertical="center"/>
    </xf>
    <xf numFmtId="4" fontId="11" fillId="4" borderId="53" xfId="0" applyNumberFormat="1" applyFont="1" applyFill="1" applyBorder="1" applyAlignment="1">
      <alignment horizontal="center" vertical="center"/>
    </xf>
    <xf numFmtId="4" fontId="11" fillId="4" borderId="55" xfId="0" applyNumberFormat="1" applyFont="1" applyFill="1" applyBorder="1" applyAlignment="1">
      <alignment horizontal="center" vertical="center"/>
    </xf>
    <xf numFmtId="0" fontId="11" fillId="5" borderId="56" xfId="0" quotePrefix="1" applyFont="1" applyFill="1" applyBorder="1" applyAlignment="1">
      <alignment horizontal="center" vertical="center"/>
    </xf>
    <xf numFmtId="4" fontId="11" fillId="4" borderId="57" xfId="0" applyNumberFormat="1" applyFont="1" applyFill="1" applyBorder="1" applyAlignment="1">
      <alignment horizontal="center" vertical="center"/>
    </xf>
    <xf numFmtId="4" fontId="11" fillId="4" borderId="58" xfId="0" applyNumberFormat="1" applyFont="1" applyFill="1" applyBorder="1" applyAlignment="1">
      <alignment horizontal="center" vertical="center"/>
    </xf>
    <xf numFmtId="0" fontId="24" fillId="4" borderId="59" xfId="0" applyNumberFormat="1" applyFont="1" applyFill="1" applyBorder="1" applyAlignment="1">
      <alignment horizontal="center" vertical="center"/>
    </xf>
    <xf numFmtId="0" fontId="24" fillId="4" borderId="60" xfId="0" applyNumberFormat="1" applyFont="1" applyFill="1" applyBorder="1" applyAlignment="1">
      <alignment horizontal="center" vertical="center"/>
    </xf>
    <xf numFmtId="0" fontId="25" fillId="4" borderId="60" xfId="0" applyNumberFormat="1" applyFont="1" applyFill="1" applyBorder="1" applyAlignment="1">
      <alignment horizontal="center" vertical="center"/>
    </xf>
    <xf numFmtId="0" fontId="24" fillId="4" borderId="61" xfId="0" applyNumberFormat="1" applyFont="1" applyFill="1" applyBorder="1" applyAlignment="1">
      <alignment horizontal="center" vertical="center"/>
    </xf>
    <xf numFmtId="2" fontId="11" fillId="4" borderId="62" xfId="2" applyNumberFormat="1" applyFont="1" applyFill="1" applyBorder="1" applyAlignment="1">
      <alignment horizontal="center" vertical="center"/>
    </xf>
    <xf numFmtId="2" fontId="11" fillId="4" borderId="63" xfId="2" applyNumberFormat="1" applyFont="1" applyFill="1" applyBorder="1" applyAlignment="1">
      <alignment horizontal="center" vertical="center"/>
    </xf>
    <xf numFmtId="2" fontId="11" fillId="4" borderId="44" xfId="2" applyNumberFormat="1" applyFont="1" applyFill="1" applyBorder="1" applyAlignment="1">
      <alignment horizontal="center" vertical="center"/>
    </xf>
    <xf numFmtId="2" fontId="13" fillId="2" borderId="7" xfId="0" applyNumberFormat="1" applyFont="1" applyFill="1" applyBorder="1" applyAlignment="1">
      <alignment horizontal="center" vertical="center"/>
    </xf>
    <xf numFmtId="9" fontId="13" fillId="2" borderId="49" xfId="2" applyFont="1" applyFill="1" applyBorder="1" applyAlignment="1">
      <alignment horizontal="center" vertical="center"/>
    </xf>
    <xf numFmtId="2" fontId="13" fillId="2" borderId="50" xfId="0" applyNumberFormat="1" applyFont="1" applyFill="1" applyBorder="1" applyAlignment="1">
      <alignment horizontal="center" vertical="center"/>
    </xf>
    <xf numFmtId="9" fontId="13" fillId="2" borderId="51" xfId="2" applyFont="1" applyFill="1" applyBorder="1" applyAlignment="1">
      <alignment horizontal="center" vertical="center"/>
    </xf>
    <xf numFmtId="2" fontId="13" fillId="2" borderId="52" xfId="0" applyNumberFormat="1" applyFont="1" applyFill="1" applyBorder="1" applyAlignment="1">
      <alignment horizontal="center" vertical="center"/>
    </xf>
    <xf numFmtId="9" fontId="13" fillId="2" borderId="58" xfId="2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</cellXfs>
  <cellStyles count="3">
    <cellStyle name="Normalny" xfId="0" builtinId="0"/>
    <cellStyle name="Normalny 2" xfId="1" xr:uid="{00000000-0005-0000-0000-000001000000}"/>
    <cellStyle name="Procentowy" xfId="2" builtinId="5"/>
  </cellStyles>
  <dxfs count="0"/>
  <tableStyles count="0" defaultTableStyle="TableStyleMedium2" defaultPivotStyle="PivotStyleLight16"/>
  <colors>
    <mruColors>
      <color rgb="FFFFCCFF"/>
      <color rgb="FFFF33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zoomScale="60" zoomScaleNormal="60" workbookViewId="0">
      <selection activeCell="A6" sqref="A6:Z6"/>
    </sheetView>
  </sheetViews>
  <sheetFormatPr defaultRowHeight="15" x14ac:dyDescent="0.25"/>
  <cols>
    <col min="1" max="1" width="5.85546875" style="33" customWidth="1"/>
    <col min="2" max="2" width="27.42578125" style="12" customWidth="1"/>
    <col min="3" max="3" width="7.140625" style="12" bestFit="1" customWidth="1"/>
    <col min="4" max="4" width="13" style="12" bestFit="1" customWidth="1"/>
    <col min="5" max="5" width="13" style="12" customWidth="1"/>
    <col min="6" max="7" width="13" style="12" bestFit="1" customWidth="1"/>
    <col min="8" max="8" width="13" style="35" bestFit="1" customWidth="1"/>
    <col min="9" max="9" width="16.85546875" style="35" customWidth="1"/>
    <col min="10" max="10" width="16" style="12" customWidth="1"/>
    <col min="11" max="11" width="17" style="12" customWidth="1"/>
    <col min="12" max="12" width="16.5703125" style="12" customWidth="1"/>
    <col min="13" max="13" width="15.42578125" style="12" bestFit="1" customWidth="1"/>
    <col min="14" max="14" width="17.42578125" style="12" customWidth="1"/>
    <col min="15" max="15" width="13" style="12" bestFit="1" customWidth="1"/>
    <col min="16" max="16" width="13" style="12" customWidth="1"/>
    <col min="17" max="18" width="13" style="12" bestFit="1" customWidth="1"/>
    <col min="19" max="19" width="13" style="35" bestFit="1" customWidth="1"/>
    <col min="20" max="20" width="16.5703125" style="12" customWidth="1"/>
    <col min="21" max="21" width="15.42578125" style="12" bestFit="1" customWidth="1"/>
    <col min="22" max="22" width="17.85546875" style="12" customWidth="1"/>
    <col min="23" max="23" width="13" style="35" customWidth="1"/>
    <col min="24" max="24" width="16.5703125" style="12" customWidth="1"/>
    <col min="25" max="25" width="17.28515625" style="12" customWidth="1"/>
    <col min="26" max="26" width="20.85546875" style="12" customWidth="1"/>
    <col min="27" max="16384" width="9.140625" style="12"/>
  </cols>
  <sheetData>
    <row r="1" spans="1:26" ht="39" customHeight="1" thickBot="1" x14ac:dyDescent="0.3">
      <c r="A1" s="1"/>
      <c r="B1" s="61" t="s">
        <v>50</v>
      </c>
      <c r="C1" s="63"/>
      <c r="D1" s="1"/>
      <c r="E1" s="1"/>
      <c r="F1" s="1"/>
      <c r="G1" s="1"/>
      <c r="H1" s="2"/>
      <c r="I1" s="19"/>
      <c r="J1" s="2"/>
      <c r="K1" s="19"/>
      <c r="L1" s="25"/>
      <c r="M1" s="25"/>
      <c r="N1" s="25"/>
      <c r="O1" s="1"/>
      <c r="P1" s="1"/>
      <c r="Q1" s="1"/>
      <c r="R1" s="1"/>
      <c r="S1" s="19"/>
      <c r="T1" s="38"/>
      <c r="U1" s="38"/>
      <c r="V1" s="38"/>
      <c r="W1" s="61" t="s">
        <v>65</v>
      </c>
      <c r="X1" s="62"/>
      <c r="Y1" s="62"/>
      <c r="Z1" s="63"/>
    </row>
    <row r="2" spans="1:26" ht="48" customHeight="1" x14ac:dyDescent="0.25">
      <c r="A2" s="1"/>
      <c r="B2" s="60" t="s">
        <v>48</v>
      </c>
      <c r="C2" s="60"/>
      <c r="D2" s="60"/>
      <c r="E2" s="60"/>
      <c r="F2" s="1"/>
      <c r="G2" s="1"/>
      <c r="H2" s="4"/>
      <c r="I2" s="21"/>
      <c r="J2" s="4"/>
      <c r="K2" s="22"/>
      <c r="L2" s="24"/>
      <c r="M2" s="24"/>
      <c r="N2" s="24"/>
      <c r="O2" s="24"/>
      <c r="P2" s="1"/>
      <c r="Q2" s="1"/>
      <c r="R2" s="1"/>
      <c r="S2" s="22"/>
      <c r="T2"/>
      <c r="U2"/>
      <c r="V2"/>
      <c r="W2" s="22"/>
      <c r="X2"/>
      <c r="Y2" s="100" t="s">
        <v>49</v>
      </c>
      <c r="Z2" s="100"/>
    </row>
    <row r="3" spans="1:26" ht="15.75" customHeight="1" x14ac:dyDescent="0.25">
      <c r="A3" s="1"/>
      <c r="B3" s="59" t="s">
        <v>47</v>
      </c>
      <c r="C3" s="59"/>
      <c r="D3" s="59"/>
      <c r="E3" s="59"/>
      <c r="F3" s="1"/>
      <c r="G3" s="1"/>
      <c r="H3" s="3"/>
      <c r="I3" s="20"/>
      <c r="J3" s="3"/>
      <c r="K3" s="27"/>
      <c r="L3" s="102"/>
      <c r="M3" s="102"/>
      <c r="N3" s="102"/>
      <c r="O3" s="102"/>
      <c r="P3" s="1"/>
      <c r="Q3" s="1"/>
      <c r="R3" s="1"/>
      <c r="S3" s="23"/>
      <c r="T3"/>
      <c r="U3"/>
      <c r="V3"/>
      <c r="W3" s="23"/>
      <c r="X3"/>
      <c r="Y3" s="101" t="s">
        <v>3</v>
      </c>
      <c r="Z3" s="101"/>
    </row>
    <row r="4" spans="1:26" ht="15.75" customHeight="1" thickBot="1" x14ac:dyDescent="0.3">
      <c r="A4" s="1"/>
      <c r="B4" s="36"/>
      <c r="C4" s="36"/>
      <c r="D4" s="36"/>
      <c r="E4" s="36"/>
      <c r="F4" s="1"/>
      <c r="G4" s="1"/>
      <c r="H4" s="31"/>
      <c r="I4" s="31"/>
      <c r="J4" s="31"/>
      <c r="K4" s="31"/>
      <c r="L4" s="31"/>
      <c r="M4" s="31"/>
      <c r="N4" s="31"/>
      <c r="O4" s="31"/>
      <c r="P4" s="1"/>
      <c r="Q4" s="1"/>
      <c r="R4" s="1"/>
      <c r="S4" s="31"/>
      <c r="T4"/>
      <c r="U4"/>
      <c r="V4"/>
      <c r="W4" s="31"/>
      <c r="X4"/>
      <c r="Y4" s="37"/>
      <c r="Z4" s="37"/>
    </row>
    <row r="5" spans="1:26" ht="51.75" customHeight="1" thickBot="1" x14ac:dyDescent="0.3">
      <c r="A5" s="155" t="s">
        <v>17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7"/>
    </row>
    <row r="6" spans="1:26" ht="117" customHeight="1" thickBot="1" x14ac:dyDescent="0.3">
      <c r="A6" s="91" t="s">
        <v>66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3"/>
    </row>
    <row r="7" spans="1:26" ht="75.75" customHeight="1" thickBot="1" x14ac:dyDescent="0.3">
      <c r="A7" s="94"/>
      <c r="B7" s="94"/>
      <c r="C7" s="94"/>
      <c r="D7" s="95" t="s">
        <v>18</v>
      </c>
      <c r="E7" s="96"/>
      <c r="F7" s="96"/>
      <c r="G7" s="96"/>
      <c r="H7" s="96"/>
      <c r="I7" s="96"/>
      <c r="J7" s="96"/>
      <c r="K7" s="96"/>
      <c r="L7" s="96"/>
      <c r="M7" s="96"/>
      <c r="N7" s="97"/>
      <c r="O7" s="95" t="s">
        <v>19</v>
      </c>
      <c r="P7" s="96"/>
      <c r="Q7" s="96"/>
      <c r="R7" s="96"/>
      <c r="S7" s="96"/>
      <c r="T7" s="96"/>
      <c r="U7" s="96"/>
      <c r="V7" s="97"/>
      <c r="W7" s="98" t="s">
        <v>44</v>
      </c>
      <c r="X7" s="98"/>
      <c r="Y7" s="98"/>
      <c r="Z7" s="99"/>
    </row>
    <row r="8" spans="1:26" ht="42.75" customHeight="1" thickBot="1" x14ac:dyDescent="0.3">
      <c r="A8" s="66" t="s">
        <v>4</v>
      </c>
      <c r="B8" s="68" t="s">
        <v>5</v>
      </c>
      <c r="C8" s="70" t="s">
        <v>6</v>
      </c>
      <c r="D8" s="77" t="s">
        <v>7</v>
      </c>
      <c r="E8" s="78"/>
      <c r="F8" s="78"/>
      <c r="G8" s="79"/>
      <c r="H8" s="82" t="s">
        <v>8</v>
      </c>
      <c r="I8" s="82" t="s">
        <v>15</v>
      </c>
      <c r="J8" s="90" t="s">
        <v>9</v>
      </c>
      <c r="K8" s="84" t="s">
        <v>43</v>
      </c>
      <c r="L8" s="80" t="s">
        <v>10</v>
      </c>
      <c r="M8" s="75" t="s">
        <v>16</v>
      </c>
      <c r="N8" s="73" t="s">
        <v>11</v>
      </c>
      <c r="O8" s="77" t="s">
        <v>7</v>
      </c>
      <c r="P8" s="78"/>
      <c r="Q8" s="78"/>
      <c r="R8" s="79"/>
      <c r="S8" s="82" t="s">
        <v>8</v>
      </c>
      <c r="T8" s="80" t="s">
        <v>10</v>
      </c>
      <c r="U8" s="75" t="s">
        <v>16</v>
      </c>
      <c r="V8" s="73" t="s">
        <v>11</v>
      </c>
      <c r="W8" s="82" t="s">
        <v>8</v>
      </c>
      <c r="X8" s="80" t="s">
        <v>10</v>
      </c>
      <c r="Y8" s="75" t="s">
        <v>16</v>
      </c>
      <c r="Z8" s="73" t="s">
        <v>11</v>
      </c>
    </row>
    <row r="9" spans="1:26" s="32" customFormat="1" ht="54" customHeight="1" thickBot="1" x14ac:dyDescent="0.3">
      <c r="A9" s="67"/>
      <c r="B9" s="69"/>
      <c r="C9" s="71"/>
      <c r="D9" s="5" t="s">
        <v>2</v>
      </c>
      <c r="E9" s="5" t="s">
        <v>1</v>
      </c>
      <c r="F9" s="5" t="s">
        <v>14</v>
      </c>
      <c r="G9" s="6" t="s">
        <v>0</v>
      </c>
      <c r="H9" s="83"/>
      <c r="I9" s="106"/>
      <c r="J9" s="107"/>
      <c r="K9" s="85"/>
      <c r="L9" s="81"/>
      <c r="M9" s="76"/>
      <c r="N9" s="74"/>
      <c r="O9" s="5" t="s">
        <v>2</v>
      </c>
      <c r="P9" s="5" t="s">
        <v>1</v>
      </c>
      <c r="Q9" s="5" t="s">
        <v>14</v>
      </c>
      <c r="R9" s="6" t="s">
        <v>0</v>
      </c>
      <c r="S9" s="106"/>
      <c r="T9" s="81"/>
      <c r="U9" s="76"/>
      <c r="V9" s="74"/>
      <c r="W9" s="106"/>
      <c r="X9" s="81"/>
      <c r="Y9" s="76"/>
      <c r="Z9" s="74"/>
    </row>
    <row r="10" spans="1:26" s="32" customFormat="1" ht="33.75" customHeight="1" thickBot="1" x14ac:dyDescent="0.3">
      <c r="A10" s="29" t="s">
        <v>21</v>
      </c>
      <c r="B10" s="29" t="s">
        <v>22</v>
      </c>
      <c r="C10" s="103" t="s">
        <v>23</v>
      </c>
      <c r="D10" s="29" t="s">
        <v>24</v>
      </c>
      <c r="E10" s="108" t="s">
        <v>25</v>
      </c>
      <c r="F10" s="108" t="s">
        <v>26</v>
      </c>
      <c r="G10" s="109" t="s">
        <v>27</v>
      </c>
      <c r="H10" s="105" t="s">
        <v>28</v>
      </c>
      <c r="I10" s="44" t="s">
        <v>29</v>
      </c>
      <c r="J10" s="45" t="s">
        <v>30</v>
      </c>
      <c r="K10" s="105" t="s">
        <v>31</v>
      </c>
      <c r="L10" s="29" t="s">
        <v>32</v>
      </c>
      <c r="M10" s="108" t="s">
        <v>33</v>
      </c>
      <c r="N10" s="109" t="s">
        <v>34</v>
      </c>
      <c r="O10" s="29" t="s">
        <v>35</v>
      </c>
      <c r="P10" s="108" t="s">
        <v>36</v>
      </c>
      <c r="Q10" s="108" t="s">
        <v>37</v>
      </c>
      <c r="R10" s="110" t="s">
        <v>38</v>
      </c>
      <c r="S10" s="58" t="s">
        <v>39</v>
      </c>
      <c r="T10" s="104" t="s">
        <v>40</v>
      </c>
      <c r="U10" s="108" t="s">
        <v>41</v>
      </c>
      <c r="V10" s="110" t="s">
        <v>42</v>
      </c>
      <c r="W10" s="58" t="s">
        <v>69</v>
      </c>
      <c r="X10" s="104" t="s">
        <v>70</v>
      </c>
      <c r="Y10" s="108" t="s">
        <v>71</v>
      </c>
      <c r="Z10" s="109" t="s">
        <v>72</v>
      </c>
    </row>
    <row r="11" spans="1:26" ht="152.25" customHeight="1" x14ac:dyDescent="0.25">
      <c r="A11" s="120">
        <v>1</v>
      </c>
      <c r="B11" s="121" t="s">
        <v>67</v>
      </c>
      <c r="C11" s="122" t="s">
        <v>51</v>
      </c>
      <c r="D11" s="123" t="s">
        <v>46</v>
      </c>
      <c r="E11" s="124">
        <v>100</v>
      </c>
      <c r="F11" s="123" t="s">
        <v>46</v>
      </c>
      <c r="G11" s="124">
        <v>200</v>
      </c>
      <c r="H11" s="142">
        <f>SUM(D11:G11)</f>
        <v>300</v>
      </c>
      <c r="I11" s="149"/>
      <c r="J11" s="150"/>
      <c r="K11" s="146">
        <f>ROUND(I11*(1+J11),2)</f>
        <v>0</v>
      </c>
      <c r="L11" s="54">
        <f>ROUND(H11*I11,2)</f>
        <v>0</v>
      </c>
      <c r="M11" s="51">
        <f>N11-L11</f>
        <v>0</v>
      </c>
      <c r="N11" s="52">
        <f>ROUND(H11*K11,2)</f>
        <v>0</v>
      </c>
      <c r="O11" s="123" t="s">
        <v>46</v>
      </c>
      <c r="P11" s="124">
        <v>100</v>
      </c>
      <c r="Q11" s="123" t="s">
        <v>46</v>
      </c>
      <c r="R11" s="125">
        <v>200</v>
      </c>
      <c r="S11" s="126">
        <f>SUM(O11:R11)</f>
        <v>300</v>
      </c>
      <c r="T11" s="54">
        <f>ROUND(S11*I11,2)</f>
        <v>0</v>
      </c>
      <c r="U11" s="51">
        <f>V11-T11</f>
        <v>0</v>
      </c>
      <c r="V11" s="127">
        <f>ROUND(S11*K11,2)</f>
        <v>0</v>
      </c>
      <c r="W11" s="126">
        <f>H11+S11</f>
        <v>600</v>
      </c>
      <c r="X11" s="54">
        <f t="shared" ref="X11:X25" si="0">L11+T11</f>
        <v>0</v>
      </c>
      <c r="Y11" s="51">
        <f t="shared" ref="Y11:Y25" si="1">M11+U11</f>
        <v>0</v>
      </c>
      <c r="Z11" s="128">
        <f t="shared" ref="Z11:Z25" si="2">N11+V11</f>
        <v>0</v>
      </c>
    </row>
    <row r="12" spans="1:26" ht="163.5" customHeight="1" x14ac:dyDescent="0.25">
      <c r="A12" s="129">
        <v>2</v>
      </c>
      <c r="B12" s="39" t="s">
        <v>52</v>
      </c>
      <c r="C12" s="41" t="s">
        <v>51</v>
      </c>
      <c r="D12" s="50" t="s">
        <v>46</v>
      </c>
      <c r="E12" s="50" t="s">
        <v>46</v>
      </c>
      <c r="F12" s="43">
        <v>60</v>
      </c>
      <c r="G12" s="50" t="s">
        <v>46</v>
      </c>
      <c r="H12" s="143">
        <f t="shared" ref="H12:H25" si="3">SUM(D12:G12)</f>
        <v>60</v>
      </c>
      <c r="I12" s="151"/>
      <c r="J12" s="152"/>
      <c r="K12" s="147">
        <f t="shared" ref="K12:K25" si="4">ROUND(I12*(1+J12),2)</f>
        <v>0</v>
      </c>
      <c r="L12" s="55">
        <f t="shared" ref="L12:L25" si="5">ROUND(H12*I12,2)</f>
        <v>0</v>
      </c>
      <c r="M12" s="49">
        <f t="shared" ref="M12:M25" si="6">N12-L12</f>
        <v>0</v>
      </c>
      <c r="N12" s="53">
        <f t="shared" ref="N12:N25" si="7">ROUND(H12*K12,2)</f>
        <v>0</v>
      </c>
      <c r="O12" s="50" t="s">
        <v>46</v>
      </c>
      <c r="P12" s="50" t="s">
        <v>46</v>
      </c>
      <c r="Q12" s="43">
        <v>60</v>
      </c>
      <c r="R12" s="57" t="s">
        <v>46</v>
      </c>
      <c r="S12" s="112">
        <f t="shared" ref="S12:S25" si="8">SUM(O12:R12)</f>
        <v>60</v>
      </c>
      <c r="T12" s="55">
        <f t="shared" ref="T12:T25" si="9">ROUND(S12*I12,2)</f>
        <v>0</v>
      </c>
      <c r="U12" s="49">
        <f t="shared" ref="U12:U25" si="10">V12-T12</f>
        <v>0</v>
      </c>
      <c r="V12" s="114">
        <f t="shared" ref="V12:V25" si="11">ROUND(S12*K12,2)</f>
        <v>0</v>
      </c>
      <c r="W12" s="112">
        <f t="shared" ref="W12:W25" si="12">H12+S12</f>
        <v>120</v>
      </c>
      <c r="X12" s="55">
        <f t="shared" si="0"/>
        <v>0</v>
      </c>
      <c r="Y12" s="49">
        <f t="shared" si="1"/>
        <v>0</v>
      </c>
      <c r="Z12" s="130">
        <f t="shared" si="2"/>
        <v>0</v>
      </c>
    </row>
    <row r="13" spans="1:26" ht="154.5" customHeight="1" x14ac:dyDescent="0.25">
      <c r="A13" s="129">
        <v>3</v>
      </c>
      <c r="B13" s="39" t="s">
        <v>53</v>
      </c>
      <c r="C13" s="41" t="s">
        <v>51</v>
      </c>
      <c r="D13" s="50" t="s">
        <v>46</v>
      </c>
      <c r="E13" s="50" t="s">
        <v>46</v>
      </c>
      <c r="F13" s="43">
        <v>60</v>
      </c>
      <c r="G13" s="43">
        <v>100</v>
      </c>
      <c r="H13" s="143">
        <f t="shared" si="3"/>
        <v>160</v>
      </c>
      <c r="I13" s="151"/>
      <c r="J13" s="152"/>
      <c r="K13" s="147">
        <f t="shared" si="4"/>
        <v>0</v>
      </c>
      <c r="L13" s="55">
        <f t="shared" si="5"/>
        <v>0</v>
      </c>
      <c r="M13" s="49">
        <f t="shared" si="6"/>
        <v>0</v>
      </c>
      <c r="N13" s="53">
        <f t="shared" si="7"/>
        <v>0</v>
      </c>
      <c r="O13" s="50" t="s">
        <v>46</v>
      </c>
      <c r="P13" s="50" t="s">
        <v>46</v>
      </c>
      <c r="Q13" s="43">
        <v>60</v>
      </c>
      <c r="R13" s="56">
        <v>100</v>
      </c>
      <c r="S13" s="112">
        <f t="shared" si="8"/>
        <v>160</v>
      </c>
      <c r="T13" s="55">
        <f t="shared" si="9"/>
        <v>0</v>
      </c>
      <c r="U13" s="49">
        <f t="shared" si="10"/>
        <v>0</v>
      </c>
      <c r="V13" s="114">
        <f t="shared" si="11"/>
        <v>0</v>
      </c>
      <c r="W13" s="112">
        <f t="shared" si="12"/>
        <v>320</v>
      </c>
      <c r="X13" s="55">
        <f t="shared" si="0"/>
        <v>0</v>
      </c>
      <c r="Y13" s="49">
        <f t="shared" si="1"/>
        <v>0</v>
      </c>
      <c r="Z13" s="130">
        <f t="shared" si="2"/>
        <v>0</v>
      </c>
    </row>
    <row r="14" spans="1:26" ht="123.75" customHeight="1" x14ac:dyDescent="0.25">
      <c r="A14" s="129">
        <v>4</v>
      </c>
      <c r="B14" s="39" t="s">
        <v>54</v>
      </c>
      <c r="C14" s="41" t="s">
        <v>51</v>
      </c>
      <c r="D14" s="50" t="s">
        <v>46</v>
      </c>
      <c r="E14" s="42">
        <v>200</v>
      </c>
      <c r="F14" s="43">
        <v>350</v>
      </c>
      <c r="G14" s="50" t="s">
        <v>46</v>
      </c>
      <c r="H14" s="143">
        <f t="shared" si="3"/>
        <v>550</v>
      </c>
      <c r="I14" s="151"/>
      <c r="J14" s="152"/>
      <c r="K14" s="147">
        <f t="shared" si="4"/>
        <v>0</v>
      </c>
      <c r="L14" s="55">
        <f t="shared" si="5"/>
        <v>0</v>
      </c>
      <c r="M14" s="49">
        <f t="shared" si="6"/>
        <v>0</v>
      </c>
      <c r="N14" s="53">
        <f t="shared" si="7"/>
        <v>0</v>
      </c>
      <c r="O14" s="50" t="s">
        <v>46</v>
      </c>
      <c r="P14" s="42">
        <v>200</v>
      </c>
      <c r="Q14" s="43">
        <v>350</v>
      </c>
      <c r="R14" s="57" t="s">
        <v>46</v>
      </c>
      <c r="S14" s="112">
        <f t="shared" si="8"/>
        <v>550</v>
      </c>
      <c r="T14" s="55">
        <f t="shared" si="9"/>
        <v>0</v>
      </c>
      <c r="U14" s="49">
        <f t="shared" si="10"/>
        <v>0</v>
      </c>
      <c r="V14" s="114">
        <f t="shared" si="11"/>
        <v>0</v>
      </c>
      <c r="W14" s="112">
        <f t="shared" si="12"/>
        <v>1100</v>
      </c>
      <c r="X14" s="55">
        <f t="shared" si="0"/>
        <v>0</v>
      </c>
      <c r="Y14" s="49">
        <f t="shared" si="1"/>
        <v>0</v>
      </c>
      <c r="Z14" s="130">
        <f t="shared" si="2"/>
        <v>0</v>
      </c>
    </row>
    <row r="15" spans="1:26" ht="126" customHeight="1" x14ac:dyDescent="0.25">
      <c r="A15" s="129">
        <v>5</v>
      </c>
      <c r="B15" s="39" t="s">
        <v>55</v>
      </c>
      <c r="C15" s="41" t="s">
        <v>51</v>
      </c>
      <c r="D15" s="50" t="s">
        <v>46</v>
      </c>
      <c r="E15" s="50" t="s">
        <v>46</v>
      </c>
      <c r="F15" s="43">
        <v>400</v>
      </c>
      <c r="G15" s="50" t="s">
        <v>46</v>
      </c>
      <c r="H15" s="143">
        <f t="shared" si="3"/>
        <v>400</v>
      </c>
      <c r="I15" s="151"/>
      <c r="J15" s="152"/>
      <c r="K15" s="147">
        <f t="shared" si="4"/>
        <v>0</v>
      </c>
      <c r="L15" s="55">
        <f t="shared" si="5"/>
        <v>0</v>
      </c>
      <c r="M15" s="49">
        <f t="shared" si="6"/>
        <v>0</v>
      </c>
      <c r="N15" s="53">
        <f t="shared" si="7"/>
        <v>0</v>
      </c>
      <c r="O15" s="50" t="s">
        <v>46</v>
      </c>
      <c r="P15" s="50" t="s">
        <v>46</v>
      </c>
      <c r="Q15" s="43">
        <v>400</v>
      </c>
      <c r="R15" s="57" t="s">
        <v>46</v>
      </c>
      <c r="S15" s="112">
        <f t="shared" si="8"/>
        <v>400</v>
      </c>
      <c r="T15" s="55">
        <f t="shared" si="9"/>
        <v>0</v>
      </c>
      <c r="U15" s="49">
        <f t="shared" si="10"/>
        <v>0</v>
      </c>
      <c r="V15" s="114">
        <f t="shared" si="11"/>
        <v>0</v>
      </c>
      <c r="W15" s="112">
        <f t="shared" si="12"/>
        <v>800</v>
      </c>
      <c r="X15" s="55">
        <f t="shared" si="0"/>
        <v>0</v>
      </c>
      <c r="Y15" s="49">
        <f t="shared" si="1"/>
        <v>0</v>
      </c>
      <c r="Z15" s="130">
        <f t="shared" si="2"/>
        <v>0</v>
      </c>
    </row>
    <row r="16" spans="1:26" ht="112.5" customHeight="1" x14ac:dyDescent="0.25">
      <c r="A16" s="129">
        <v>6</v>
      </c>
      <c r="B16" s="39" t="s">
        <v>68</v>
      </c>
      <c r="C16" s="41" t="s">
        <v>51</v>
      </c>
      <c r="D16" s="50" t="s">
        <v>46</v>
      </c>
      <c r="E16" s="50" t="s">
        <v>46</v>
      </c>
      <c r="F16" s="43">
        <v>100</v>
      </c>
      <c r="G16" s="50" t="s">
        <v>46</v>
      </c>
      <c r="H16" s="143">
        <f t="shared" si="3"/>
        <v>100</v>
      </c>
      <c r="I16" s="151"/>
      <c r="J16" s="152"/>
      <c r="K16" s="147">
        <f t="shared" si="4"/>
        <v>0</v>
      </c>
      <c r="L16" s="55">
        <f t="shared" si="5"/>
        <v>0</v>
      </c>
      <c r="M16" s="49">
        <f t="shared" si="6"/>
        <v>0</v>
      </c>
      <c r="N16" s="53">
        <f t="shared" si="7"/>
        <v>0</v>
      </c>
      <c r="O16" s="50" t="s">
        <v>46</v>
      </c>
      <c r="P16" s="50" t="s">
        <v>46</v>
      </c>
      <c r="Q16" s="43">
        <v>100</v>
      </c>
      <c r="R16" s="57" t="s">
        <v>46</v>
      </c>
      <c r="S16" s="112">
        <f t="shared" si="8"/>
        <v>100</v>
      </c>
      <c r="T16" s="55">
        <f t="shared" si="9"/>
        <v>0</v>
      </c>
      <c r="U16" s="49">
        <f t="shared" si="10"/>
        <v>0</v>
      </c>
      <c r="V16" s="114">
        <f t="shared" si="11"/>
        <v>0</v>
      </c>
      <c r="W16" s="112">
        <f t="shared" si="12"/>
        <v>200</v>
      </c>
      <c r="X16" s="55">
        <f t="shared" si="0"/>
        <v>0</v>
      </c>
      <c r="Y16" s="49">
        <f t="shared" si="1"/>
        <v>0</v>
      </c>
      <c r="Z16" s="130">
        <f t="shared" si="2"/>
        <v>0</v>
      </c>
    </row>
    <row r="17" spans="1:26" ht="126.75" customHeight="1" x14ac:dyDescent="0.25">
      <c r="A17" s="129">
        <v>7</v>
      </c>
      <c r="B17" s="39" t="s">
        <v>56</v>
      </c>
      <c r="C17" s="41" t="s">
        <v>51</v>
      </c>
      <c r="D17" s="50" t="s">
        <v>46</v>
      </c>
      <c r="E17" s="50" t="s">
        <v>46</v>
      </c>
      <c r="F17" s="43">
        <v>150</v>
      </c>
      <c r="G17" s="50" t="s">
        <v>46</v>
      </c>
      <c r="H17" s="143">
        <f t="shared" si="3"/>
        <v>150</v>
      </c>
      <c r="I17" s="151"/>
      <c r="J17" s="152"/>
      <c r="K17" s="147">
        <f t="shared" si="4"/>
        <v>0</v>
      </c>
      <c r="L17" s="55">
        <f t="shared" si="5"/>
        <v>0</v>
      </c>
      <c r="M17" s="49">
        <f t="shared" si="6"/>
        <v>0</v>
      </c>
      <c r="N17" s="53">
        <f t="shared" si="7"/>
        <v>0</v>
      </c>
      <c r="O17" s="50" t="s">
        <v>46</v>
      </c>
      <c r="P17" s="50" t="s">
        <v>46</v>
      </c>
      <c r="Q17" s="43">
        <v>150</v>
      </c>
      <c r="R17" s="57" t="s">
        <v>46</v>
      </c>
      <c r="S17" s="112">
        <f t="shared" si="8"/>
        <v>150</v>
      </c>
      <c r="T17" s="55">
        <f t="shared" si="9"/>
        <v>0</v>
      </c>
      <c r="U17" s="49">
        <f t="shared" si="10"/>
        <v>0</v>
      </c>
      <c r="V17" s="114">
        <f t="shared" si="11"/>
        <v>0</v>
      </c>
      <c r="W17" s="112">
        <f t="shared" si="12"/>
        <v>300</v>
      </c>
      <c r="X17" s="55">
        <f t="shared" si="0"/>
        <v>0</v>
      </c>
      <c r="Y17" s="49">
        <f t="shared" si="1"/>
        <v>0</v>
      </c>
      <c r="Z17" s="130">
        <f t="shared" si="2"/>
        <v>0</v>
      </c>
    </row>
    <row r="18" spans="1:26" ht="120" customHeight="1" x14ac:dyDescent="0.25">
      <c r="A18" s="129">
        <v>8</v>
      </c>
      <c r="B18" s="39" t="s">
        <v>57</v>
      </c>
      <c r="C18" s="41" t="s">
        <v>51</v>
      </c>
      <c r="D18" s="50" t="s">
        <v>46</v>
      </c>
      <c r="E18" s="42">
        <v>100</v>
      </c>
      <c r="F18" s="43">
        <v>120</v>
      </c>
      <c r="G18" s="50" t="s">
        <v>46</v>
      </c>
      <c r="H18" s="143">
        <f t="shared" si="3"/>
        <v>220</v>
      </c>
      <c r="I18" s="151"/>
      <c r="J18" s="152"/>
      <c r="K18" s="147">
        <f t="shared" si="4"/>
        <v>0</v>
      </c>
      <c r="L18" s="55">
        <f t="shared" si="5"/>
        <v>0</v>
      </c>
      <c r="M18" s="49">
        <f t="shared" si="6"/>
        <v>0</v>
      </c>
      <c r="N18" s="53">
        <f t="shared" si="7"/>
        <v>0</v>
      </c>
      <c r="O18" s="50" t="s">
        <v>46</v>
      </c>
      <c r="P18" s="42">
        <v>100</v>
      </c>
      <c r="Q18" s="43">
        <v>120</v>
      </c>
      <c r="R18" s="57" t="s">
        <v>46</v>
      </c>
      <c r="S18" s="112">
        <f t="shared" si="8"/>
        <v>220</v>
      </c>
      <c r="T18" s="55">
        <f t="shared" si="9"/>
        <v>0</v>
      </c>
      <c r="U18" s="49">
        <f t="shared" si="10"/>
        <v>0</v>
      </c>
      <c r="V18" s="114">
        <f t="shared" si="11"/>
        <v>0</v>
      </c>
      <c r="W18" s="112">
        <f t="shared" si="12"/>
        <v>440</v>
      </c>
      <c r="X18" s="55">
        <f t="shared" si="0"/>
        <v>0</v>
      </c>
      <c r="Y18" s="49">
        <f t="shared" si="1"/>
        <v>0</v>
      </c>
      <c r="Z18" s="130">
        <f t="shared" si="2"/>
        <v>0</v>
      </c>
    </row>
    <row r="19" spans="1:26" ht="75" customHeight="1" x14ac:dyDescent="0.25">
      <c r="A19" s="129">
        <v>9</v>
      </c>
      <c r="B19" s="40" t="s">
        <v>58</v>
      </c>
      <c r="C19" s="41" t="s">
        <v>51</v>
      </c>
      <c r="D19" s="42">
        <v>100</v>
      </c>
      <c r="E19" s="50" t="s">
        <v>46</v>
      </c>
      <c r="F19" s="50" t="s">
        <v>46</v>
      </c>
      <c r="G19" s="50" t="s">
        <v>46</v>
      </c>
      <c r="H19" s="143">
        <f t="shared" si="3"/>
        <v>100</v>
      </c>
      <c r="I19" s="151"/>
      <c r="J19" s="152"/>
      <c r="K19" s="147">
        <f t="shared" si="4"/>
        <v>0</v>
      </c>
      <c r="L19" s="55">
        <f t="shared" si="5"/>
        <v>0</v>
      </c>
      <c r="M19" s="49">
        <f t="shared" si="6"/>
        <v>0</v>
      </c>
      <c r="N19" s="53">
        <f t="shared" si="7"/>
        <v>0</v>
      </c>
      <c r="O19" s="42">
        <v>100</v>
      </c>
      <c r="P19" s="50" t="s">
        <v>46</v>
      </c>
      <c r="Q19" s="50" t="s">
        <v>46</v>
      </c>
      <c r="R19" s="57" t="s">
        <v>46</v>
      </c>
      <c r="S19" s="112">
        <f t="shared" si="8"/>
        <v>100</v>
      </c>
      <c r="T19" s="55">
        <f t="shared" si="9"/>
        <v>0</v>
      </c>
      <c r="U19" s="49">
        <f t="shared" si="10"/>
        <v>0</v>
      </c>
      <c r="V19" s="114">
        <f t="shared" si="11"/>
        <v>0</v>
      </c>
      <c r="W19" s="112">
        <f t="shared" si="12"/>
        <v>200</v>
      </c>
      <c r="X19" s="55">
        <f t="shared" si="0"/>
        <v>0</v>
      </c>
      <c r="Y19" s="49">
        <f t="shared" si="1"/>
        <v>0</v>
      </c>
      <c r="Z19" s="130">
        <f t="shared" si="2"/>
        <v>0</v>
      </c>
    </row>
    <row r="20" spans="1:26" ht="69.75" customHeight="1" x14ac:dyDescent="0.25">
      <c r="A20" s="129">
        <v>10</v>
      </c>
      <c r="B20" s="40" t="s">
        <v>59</v>
      </c>
      <c r="C20" s="41" t="s">
        <v>51</v>
      </c>
      <c r="D20" s="42">
        <v>300</v>
      </c>
      <c r="E20" s="50" t="s">
        <v>46</v>
      </c>
      <c r="F20" s="50" t="s">
        <v>46</v>
      </c>
      <c r="G20" s="50" t="s">
        <v>46</v>
      </c>
      <c r="H20" s="143">
        <f t="shared" si="3"/>
        <v>300</v>
      </c>
      <c r="I20" s="151"/>
      <c r="J20" s="152"/>
      <c r="K20" s="147">
        <f t="shared" si="4"/>
        <v>0</v>
      </c>
      <c r="L20" s="55">
        <f t="shared" si="5"/>
        <v>0</v>
      </c>
      <c r="M20" s="49">
        <f t="shared" si="6"/>
        <v>0</v>
      </c>
      <c r="N20" s="53">
        <f t="shared" si="7"/>
        <v>0</v>
      </c>
      <c r="O20" s="42">
        <v>300</v>
      </c>
      <c r="P20" s="50" t="s">
        <v>46</v>
      </c>
      <c r="Q20" s="50" t="s">
        <v>46</v>
      </c>
      <c r="R20" s="57" t="s">
        <v>46</v>
      </c>
      <c r="S20" s="112">
        <f t="shared" si="8"/>
        <v>300</v>
      </c>
      <c r="T20" s="55">
        <f t="shared" si="9"/>
        <v>0</v>
      </c>
      <c r="U20" s="49">
        <f t="shared" si="10"/>
        <v>0</v>
      </c>
      <c r="V20" s="114">
        <f t="shared" si="11"/>
        <v>0</v>
      </c>
      <c r="W20" s="112">
        <f t="shared" si="12"/>
        <v>600</v>
      </c>
      <c r="X20" s="55">
        <f t="shared" si="0"/>
        <v>0</v>
      </c>
      <c r="Y20" s="49">
        <f t="shared" si="1"/>
        <v>0</v>
      </c>
      <c r="Z20" s="130">
        <f t="shared" si="2"/>
        <v>0</v>
      </c>
    </row>
    <row r="21" spans="1:26" ht="67.5" customHeight="1" x14ac:dyDescent="0.25">
      <c r="A21" s="129">
        <v>11</v>
      </c>
      <c r="B21" s="39" t="s">
        <v>60</v>
      </c>
      <c r="C21" s="41" t="s">
        <v>51</v>
      </c>
      <c r="D21" s="50" t="s">
        <v>46</v>
      </c>
      <c r="E21" s="42">
        <v>100</v>
      </c>
      <c r="F21" s="50" t="s">
        <v>46</v>
      </c>
      <c r="G21" s="50" t="s">
        <v>46</v>
      </c>
      <c r="H21" s="144">
        <f t="shared" si="3"/>
        <v>100</v>
      </c>
      <c r="I21" s="151"/>
      <c r="J21" s="152"/>
      <c r="K21" s="147">
        <f t="shared" si="4"/>
        <v>0</v>
      </c>
      <c r="L21" s="55">
        <f t="shared" si="5"/>
        <v>0</v>
      </c>
      <c r="M21" s="49">
        <f t="shared" si="6"/>
        <v>0</v>
      </c>
      <c r="N21" s="53">
        <f t="shared" si="7"/>
        <v>0</v>
      </c>
      <c r="O21" s="50" t="s">
        <v>46</v>
      </c>
      <c r="P21" s="42">
        <v>100</v>
      </c>
      <c r="Q21" s="50" t="s">
        <v>46</v>
      </c>
      <c r="R21" s="57" t="s">
        <v>46</v>
      </c>
      <c r="S21" s="112">
        <f t="shared" si="8"/>
        <v>100</v>
      </c>
      <c r="T21" s="55">
        <f t="shared" si="9"/>
        <v>0</v>
      </c>
      <c r="U21" s="49">
        <f t="shared" si="10"/>
        <v>0</v>
      </c>
      <c r="V21" s="114">
        <f t="shared" si="11"/>
        <v>0</v>
      </c>
      <c r="W21" s="112">
        <f t="shared" si="12"/>
        <v>200</v>
      </c>
      <c r="X21" s="55">
        <f t="shared" si="0"/>
        <v>0</v>
      </c>
      <c r="Y21" s="49">
        <f t="shared" si="1"/>
        <v>0</v>
      </c>
      <c r="Z21" s="130">
        <f t="shared" si="2"/>
        <v>0</v>
      </c>
    </row>
    <row r="22" spans="1:26" ht="66" customHeight="1" x14ac:dyDescent="0.25">
      <c r="A22" s="129">
        <v>12</v>
      </c>
      <c r="B22" s="39" t="s">
        <v>61</v>
      </c>
      <c r="C22" s="41" t="s">
        <v>51</v>
      </c>
      <c r="D22" s="50" t="s">
        <v>46</v>
      </c>
      <c r="E22" s="42">
        <v>100</v>
      </c>
      <c r="F22" s="43">
        <v>100</v>
      </c>
      <c r="G22" s="50" t="s">
        <v>46</v>
      </c>
      <c r="H22" s="144">
        <f t="shared" si="3"/>
        <v>200</v>
      </c>
      <c r="I22" s="151"/>
      <c r="J22" s="152"/>
      <c r="K22" s="147">
        <f t="shared" si="4"/>
        <v>0</v>
      </c>
      <c r="L22" s="55">
        <f t="shared" si="5"/>
        <v>0</v>
      </c>
      <c r="M22" s="49">
        <f t="shared" si="6"/>
        <v>0</v>
      </c>
      <c r="N22" s="53">
        <f t="shared" si="7"/>
        <v>0</v>
      </c>
      <c r="O22" s="50" t="s">
        <v>46</v>
      </c>
      <c r="P22" s="42">
        <v>100</v>
      </c>
      <c r="Q22" s="43">
        <v>100</v>
      </c>
      <c r="R22" s="57" t="s">
        <v>46</v>
      </c>
      <c r="S22" s="112">
        <f t="shared" si="8"/>
        <v>200</v>
      </c>
      <c r="T22" s="55">
        <f t="shared" si="9"/>
        <v>0</v>
      </c>
      <c r="U22" s="49">
        <f t="shared" si="10"/>
        <v>0</v>
      </c>
      <c r="V22" s="114">
        <f t="shared" si="11"/>
        <v>0</v>
      </c>
      <c r="W22" s="112">
        <f t="shared" si="12"/>
        <v>400</v>
      </c>
      <c r="X22" s="55">
        <f t="shared" si="0"/>
        <v>0</v>
      </c>
      <c r="Y22" s="49">
        <f t="shared" si="1"/>
        <v>0</v>
      </c>
      <c r="Z22" s="130">
        <f t="shared" si="2"/>
        <v>0</v>
      </c>
    </row>
    <row r="23" spans="1:26" ht="51.75" customHeight="1" x14ac:dyDescent="0.25">
      <c r="A23" s="129">
        <v>13</v>
      </c>
      <c r="B23" s="39" t="s">
        <v>62</v>
      </c>
      <c r="C23" s="41" t="s">
        <v>51</v>
      </c>
      <c r="D23" s="50" t="s">
        <v>46</v>
      </c>
      <c r="E23" s="50" t="s">
        <v>46</v>
      </c>
      <c r="F23" s="43">
        <v>100</v>
      </c>
      <c r="G23" s="50" t="s">
        <v>46</v>
      </c>
      <c r="H23" s="144">
        <f t="shared" si="3"/>
        <v>100</v>
      </c>
      <c r="I23" s="151"/>
      <c r="J23" s="152"/>
      <c r="K23" s="147">
        <f t="shared" si="4"/>
        <v>0</v>
      </c>
      <c r="L23" s="55">
        <f t="shared" si="5"/>
        <v>0</v>
      </c>
      <c r="M23" s="49">
        <f t="shared" si="6"/>
        <v>0</v>
      </c>
      <c r="N23" s="53">
        <f t="shared" si="7"/>
        <v>0</v>
      </c>
      <c r="O23" s="50" t="s">
        <v>46</v>
      </c>
      <c r="P23" s="50" t="s">
        <v>46</v>
      </c>
      <c r="Q23" s="43">
        <v>100</v>
      </c>
      <c r="R23" s="57" t="s">
        <v>46</v>
      </c>
      <c r="S23" s="112">
        <f t="shared" si="8"/>
        <v>100</v>
      </c>
      <c r="T23" s="55">
        <f t="shared" si="9"/>
        <v>0</v>
      </c>
      <c r="U23" s="49">
        <f t="shared" si="10"/>
        <v>0</v>
      </c>
      <c r="V23" s="114">
        <f t="shared" si="11"/>
        <v>0</v>
      </c>
      <c r="W23" s="112">
        <f t="shared" si="12"/>
        <v>200</v>
      </c>
      <c r="X23" s="55">
        <f t="shared" si="0"/>
        <v>0</v>
      </c>
      <c r="Y23" s="49">
        <f t="shared" si="1"/>
        <v>0</v>
      </c>
      <c r="Z23" s="130">
        <f t="shared" si="2"/>
        <v>0</v>
      </c>
    </row>
    <row r="24" spans="1:26" ht="85.5" customHeight="1" x14ac:dyDescent="0.25">
      <c r="A24" s="129">
        <v>14</v>
      </c>
      <c r="B24" s="40" t="s">
        <v>63</v>
      </c>
      <c r="C24" s="41" t="s">
        <v>51</v>
      </c>
      <c r="D24" s="42">
        <v>200</v>
      </c>
      <c r="E24" s="50" t="s">
        <v>46</v>
      </c>
      <c r="F24" s="50" t="s">
        <v>46</v>
      </c>
      <c r="G24" s="50" t="s">
        <v>46</v>
      </c>
      <c r="H24" s="143">
        <f t="shared" si="3"/>
        <v>200</v>
      </c>
      <c r="I24" s="151"/>
      <c r="J24" s="152"/>
      <c r="K24" s="147">
        <f t="shared" si="4"/>
        <v>0</v>
      </c>
      <c r="L24" s="55">
        <f t="shared" si="5"/>
        <v>0</v>
      </c>
      <c r="M24" s="49">
        <f t="shared" si="6"/>
        <v>0</v>
      </c>
      <c r="N24" s="53">
        <f t="shared" si="7"/>
        <v>0</v>
      </c>
      <c r="O24" s="42">
        <v>200</v>
      </c>
      <c r="P24" s="50" t="s">
        <v>46</v>
      </c>
      <c r="Q24" s="50" t="s">
        <v>46</v>
      </c>
      <c r="R24" s="57" t="s">
        <v>46</v>
      </c>
      <c r="S24" s="112">
        <f t="shared" si="8"/>
        <v>200</v>
      </c>
      <c r="T24" s="55">
        <f t="shared" si="9"/>
        <v>0</v>
      </c>
      <c r="U24" s="49">
        <f t="shared" si="10"/>
        <v>0</v>
      </c>
      <c r="V24" s="114">
        <f t="shared" si="11"/>
        <v>0</v>
      </c>
      <c r="W24" s="112">
        <f t="shared" si="12"/>
        <v>400</v>
      </c>
      <c r="X24" s="55">
        <f t="shared" si="0"/>
        <v>0</v>
      </c>
      <c r="Y24" s="49">
        <f t="shared" si="1"/>
        <v>0</v>
      </c>
      <c r="Z24" s="130">
        <f t="shared" si="2"/>
        <v>0</v>
      </c>
    </row>
    <row r="25" spans="1:26" ht="75.75" customHeight="1" thickBot="1" x14ac:dyDescent="0.3">
      <c r="A25" s="131">
        <v>15</v>
      </c>
      <c r="B25" s="132" t="s">
        <v>64</v>
      </c>
      <c r="C25" s="133" t="s">
        <v>51</v>
      </c>
      <c r="D25" s="134" t="s">
        <v>46</v>
      </c>
      <c r="E25" s="134" t="s">
        <v>46</v>
      </c>
      <c r="F25" s="135">
        <v>65</v>
      </c>
      <c r="G25" s="134" t="s">
        <v>46</v>
      </c>
      <c r="H25" s="145">
        <f t="shared" si="3"/>
        <v>65</v>
      </c>
      <c r="I25" s="153"/>
      <c r="J25" s="154"/>
      <c r="K25" s="148">
        <f t="shared" si="4"/>
        <v>0</v>
      </c>
      <c r="L25" s="136">
        <f t="shared" si="5"/>
        <v>0</v>
      </c>
      <c r="M25" s="137">
        <f t="shared" si="6"/>
        <v>0</v>
      </c>
      <c r="N25" s="138">
        <f t="shared" si="7"/>
        <v>0</v>
      </c>
      <c r="O25" s="134" t="s">
        <v>46</v>
      </c>
      <c r="P25" s="134" t="s">
        <v>46</v>
      </c>
      <c r="Q25" s="135">
        <v>65</v>
      </c>
      <c r="R25" s="139" t="s">
        <v>46</v>
      </c>
      <c r="S25" s="113">
        <f t="shared" si="8"/>
        <v>65</v>
      </c>
      <c r="T25" s="136">
        <f t="shared" si="9"/>
        <v>0</v>
      </c>
      <c r="U25" s="137">
        <f t="shared" si="10"/>
        <v>0</v>
      </c>
      <c r="V25" s="140">
        <f>ROUND(S25*K25,2)</f>
        <v>0</v>
      </c>
      <c r="W25" s="113">
        <f t="shared" si="12"/>
        <v>130</v>
      </c>
      <c r="X25" s="136">
        <f t="shared" si="0"/>
        <v>0</v>
      </c>
      <c r="Y25" s="137">
        <f t="shared" si="1"/>
        <v>0</v>
      </c>
      <c r="Z25" s="141">
        <f>N25+V25</f>
        <v>0</v>
      </c>
    </row>
    <row r="26" spans="1:26" s="7" customFormat="1" ht="65.25" customHeight="1" thickBot="1" x14ac:dyDescent="0.3">
      <c r="A26" s="116" t="s">
        <v>12</v>
      </c>
      <c r="B26" s="86"/>
      <c r="C26" s="86"/>
      <c r="D26" s="86"/>
      <c r="E26" s="86"/>
      <c r="F26" s="86"/>
      <c r="G26" s="86"/>
      <c r="H26" s="86"/>
      <c r="I26" s="86"/>
      <c r="J26" s="86"/>
      <c r="K26" s="117"/>
      <c r="L26" s="46">
        <f>SUM(L11:L25)</f>
        <v>0</v>
      </c>
      <c r="M26" s="47">
        <f>SUM(M11:M25)</f>
        <v>0</v>
      </c>
      <c r="N26" s="48">
        <f>SUM(N11:N25)</f>
        <v>0</v>
      </c>
      <c r="O26" s="118"/>
      <c r="P26" s="119"/>
      <c r="Q26" s="119"/>
      <c r="R26" s="119"/>
      <c r="S26" s="111"/>
      <c r="T26" s="46">
        <f>SUM(T11:T25)</f>
        <v>0</v>
      </c>
      <c r="U26" s="47">
        <f>SUM(U11:U25)</f>
        <v>0</v>
      </c>
      <c r="V26" s="48">
        <f>SUM(V11:V25)</f>
        <v>0</v>
      </c>
      <c r="W26" s="115"/>
      <c r="X26" s="46">
        <f>SUM(X11:X25)</f>
        <v>0</v>
      </c>
      <c r="Y26" s="47">
        <f>SUM(Y11:Y25)</f>
        <v>0</v>
      </c>
      <c r="Z26" s="48">
        <f>SUM(Z11:Z25)</f>
        <v>0</v>
      </c>
    </row>
    <row r="27" spans="1:26" s="7" customFormat="1" ht="21" thickBot="1" x14ac:dyDescent="0.3">
      <c r="A27" s="8"/>
      <c r="B27" s="8"/>
      <c r="C27" s="8"/>
      <c r="D27" s="8"/>
      <c r="E27" s="8"/>
      <c r="F27" s="8"/>
      <c r="G27" s="8"/>
      <c r="H27" s="17"/>
      <c r="I27" s="17"/>
      <c r="J27" s="8"/>
      <c r="K27" s="8"/>
      <c r="L27" s="9"/>
      <c r="M27" s="9"/>
      <c r="N27" s="9"/>
      <c r="O27" s="8"/>
      <c r="P27" s="8"/>
      <c r="Q27" s="8"/>
      <c r="R27" s="8"/>
      <c r="S27" s="17"/>
      <c r="T27" s="9"/>
      <c r="U27" s="9"/>
      <c r="V27" s="9"/>
      <c r="W27" s="17"/>
      <c r="X27" s="9"/>
      <c r="Y27" s="9"/>
      <c r="Z27" s="9"/>
    </row>
    <row r="28" spans="1:26" s="7" customFormat="1" ht="20.25" customHeight="1" thickBot="1" x14ac:dyDescent="0.3">
      <c r="A28" s="10"/>
      <c r="B28" s="87" t="s">
        <v>13</v>
      </c>
      <c r="C28" s="88"/>
      <c r="D28" s="88"/>
      <c r="E28" s="88"/>
      <c r="F28" s="88"/>
      <c r="G28" s="88"/>
      <c r="H28" s="88"/>
      <c r="I28" s="88"/>
      <c r="J28" s="89"/>
      <c r="K28" s="11"/>
      <c r="L28" s="11"/>
      <c r="M28" s="11"/>
      <c r="N28" s="11"/>
      <c r="T28" s="11"/>
      <c r="U28" s="64" t="s">
        <v>45</v>
      </c>
      <c r="V28" s="65"/>
      <c r="W28" s="65"/>
      <c r="X28" s="65"/>
      <c r="Y28" s="65"/>
      <c r="Z28" s="30"/>
    </row>
    <row r="29" spans="1:26" s="7" customFormat="1" ht="63.75" customHeight="1" x14ac:dyDescent="0.25">
      <c r="A29" s="10"/>
      <c r="B29" s="72" t="s">
        <v>20</v>
      </c>
      <c r="C29" s="72"/>
      <c r="D29" s="72"/>
      <c r="E29" s="72"/>
      <c r="F29" s="72"/>
      <c r="G29" s="72"/>
      <c r="H29" s="72"/>
      <c r="I29" s="72"/>
      <c r="J29" s="72"/>
      <c r="K29" s="28"/>
      <c r="L29" s="11"/>
      <c r="M29" s="11"/>
      <c r="N29" s="11"/>
      <c r="O29" s="14"/>
      <c r="P29" s="14"/>
      <c r="Q29" s="14"/>
      <c r="R29" s="14"/>
      <c r="S29" s="18"/>
      <c r="T29" s="11"/>
      <c r="U29" s="65"/>
      <c r="V29" s="65"/>
      <c r="W29" s="65"/>
      <c r="X29" s="65"/>
      <c r="Y29" s="65"/>
      <c r="Z29" s="30"/>
    </row>
    <row r="30" spans="1:26" s="7" customFormat="1" ht="18" x14ac:dyDescent="0.25">
      <c r="A30" s="10"/>
      <c r="B30" s="12"/>
      <c r="C30" s="13"/>
      <c r="D30" s="14"/>
      <c r="E30" s="14"/>
      <c r="F30" s="14"/>
      <c r="G30" s="14"/>
      <c r="H30" s="18"/>
      <c r="I30" s="18"/>
      <c r="J30" s="11"/>
      <c r="K30" s="11"/>
      <c r="L30" s="11"/>
      <c r="M30" s="11"/>
      <c r="N30" s="11"/>
      <c r="O30" s="14"/>
      <c r="P30" s="14"/>
      <c r="Q30" s="14"/>
      <c r="R30" s="14"/>
      <c r="S30" s="18"/>
      <c r="T30" s="11"/>
      <c r="U30" s="11"/>
      <c r="V30" s="11"/>
      <c r="W30" s="26"/>
      <c r="X30" s="26"/>
      <c r="Y30" s="26"/>
      <c r="Z30" s="26"/>
    </row>
    <row r="31" spans="1:26" s="7" customFormat="1" ht="18" x14ac:dyDescent="0.25">
      <c r="A31" s="10"/>
      <c r="B31" s="12"/>
      <c r="C31" s="13"/>
      <c r="D31" s="14"/>
      <c r="E31" s="14"/>
      <c r="F31" s="14"/>
      <c r="G31" s="14"/>
      <c r="H31" s="18"/>
      <c r="I31" s="18"/>
      <c r="J31" s="11"/>
      <c r="K31" s="11"/>
      <c r="L31" s="11"/>
      <c r="M31" s="11"/>
      <c r="N31" s="11"/>
      <c r="O31" s="14"/>
      <c r="P31" s="14"/>
      <c r="Q31" s="14"/>
      <c r="R31" s="14"/>
      <c r="S31" s="18"/>
      <c r="T31" s="11"/>
      <c r="U31" s="11"/>
      <c r="V31" s="11"/>
      <c r="W31" s="26"/>
      <c r="X31" s="26"/>
      <c r="Y31" s="26"/>
      <c r="Z31" s="26"/>
    </row>
    <row r="32" spans="1:26" s="7" customFormat="1" ht="18" x14ac:dyDescent="0.25">
      <c r="A32" s="10"/>
      <c r="B32" s="15"/>
      <c r="C32" s="13"/>
      <c r="D32" s="14"/>
      <c r="E32" s="14"/>
      <c r="F32" s="14"/>
      <c r="G32" s="14"/>
      <c r="H32" s="18"/>
      <c r="I32" s="18"/>
      <c r="J32" s="11"/>
      <c r="K32" s="11"/>
      <c r="L32" s="11"/>
      <c r="M32" s="11"/>
      <c r="N32" s="11"/>
      <c r="O32" s="14"/>
      <c r="P32" s="14"/>
      <c r="Q32" s="14"/>
      <c r="R32" s="14"/>
      <c r="S32" s="18"/>
      <c r="T32" s="11"/>
      <c r="U32" s="11"/>
      <c r="V32" s="11"/>
      <c r="W32" s="26"/>
      <c r="X32" s="26"/>
      <c r="Y32" s="26"/>
      <c r="Z32" s="26"/>
    </row>
    <row r="33" spans="1:26" x14ac:dyDescent="0.25">
      <c r="A33" s="16"/>
      <c r="F33" s="7"/>
      <c r="G33" s="7"/>
      <c r="H33" s="18"/>
      <c r="I33" s="18"/>
      <c r="J33" s="7"/>
      <c r="K33" s="7"/>
      <c r="L33" s="7"/>
      <c r="M33" s="7"/>
      <c r="N33" s="7"/>
      <c r="Q33" s="7"/>
      <c r="R33" s="7"/>
      <c r="S33" s="18"/>
      <c r="T33" s="7"/>
      <c r="U33" s="7"/>
      <c r="V33" s="7"/>
      <c r="W33" s="18"/>
      <c r="X33" s="7"/>
      <c r="Y33" s="7"/>
      <c r="Z33" s="7"/>
    </row>
    <row r="45" spans="1:26" x14ac:dyDescent="0.25">
      <c r="H45" s="34"/>
      <c r="I45" s="34"/>
      <c r="S45" s="34"/>
      <c r="W45" s="34"/>
    </row>
  </sheetData>
  <mergeCells count="38">
    <mergeCell ref="Y8:Y9"/>
    <mergeCell ref="Z8:Z9"/>
    <mergeCell ref="S8:S9"/>
    <mergeCell ref="T8:T9"/>
    <mergeCell ref="U8:U9"/>
    <mergeCell ref="V8:V9"/>
    <mergeCell ref="B28:J28"/>
    <mergeCell ref="O26:S26"/>
    <mergeCell ref="B1:C1"/>
    <mergeCell ref="W8:W9"/>
    <mergeCell ref="X8:X9"/>
    <mergeCell ref="H8:H9"/>
    <mergeCell ref="J8:J9"/>
    <mergeCell ref="A5:Z5"/>
    <mergeCell ref="A6:Z6"/>
    <mergeCell ref="A7:C7"/>
    <mergeCell ref="O7:V7"/>
    <mergeCell ref="W7:Z7"/>
    <mergeCell ref="Y2:Z2"/>
    <mergeCell ref="Y3:Z3"/>
    <mergeCell ref="L3:O3"/>
    <mergeCell ref="D7:N7"/>
    <mergeCell ref="B3:E3"/>
    <mergeCell ref="B2:E2"/>
    <mergeCell ref="W1:Z1"/>
    <mergeCell ref="U28:Y29"/>
    <mergeCell ref="A8:A9"/>
    <mergeCell ref="B8:B9"/>
    <mergeCell ref="C8:C9"/>
    <mergeCell ref="B29:J29"/>
    <mergeCell ref="N8:N9"/>
    <mergeCell ref="M8:M9"/>
    <mergeCell ref="D8:G8"/>
    <mergeCell ref="O8:R8"/>
    <mergeCell ref="L8:L9"/>
    <mergeCell ref="I8:I9"/>
    <mergeCell ref="K8:K9"/>
    <mergeCell ref="A26:J26"/>
  </mergeCells>
  <printOptions horizontalCentered="1" gridLines="1"/>
  <pageMargins left="0.23622047244094491" right="0.23622047244094491" top="0.78740157480314965" bottom="0.19685039370078741" header="0.51181102362204722" footer="0.11811023622047245"/>
  <pageSetup paperSize="9" scale="3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4FCA96C-5F45-4A82-9595-6A4E35ED51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Zad. nr.2</vt:lpstr>
      <vt:lpstr>'Zad. nr.2'!Obszar_wydruku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Hołub Wacław</dc:creator>
  <cp:lastModifiedBy>Szlachta Paweł</cp:lastModifiedBy>
  <cp:lastPrinted>2025-03-04T07:00:06Z</cp:lastPrinted>
  <dcterms:created xsi:type="dcterms:W3CDTF">2021-01-14T11:15:23Z</dcterms:created>
  <dcterms:modified xsi:type="dcterms:W3CDTF">2025-05-23T12:12:11Z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57081017-8109-471c-ba23-95361e3b3da9</vt:lpwstr>
  </property>
  <property fmtid="{D5CDD505-2E9C-101B-9397-08002B2CF9AE}" pid="3" name="bjSaver">
    <vt:lpwstr>ayLR+YkbHNcNqtd+22DamK5soroUgndk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Hołub Wacław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10.130.247.133</vt:lpwstr>
  </property>
</Properties>
</file>