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https://ppjablonski-my.sharepoint.com/personal/hdanilow_ppjablonski_onmicrosoft_com/Documents/1. PROJEKTY/5. publiczne/3. SIM Braniewo/GOTOWE_SIM_BRANIEWO/1. KARTY PROEJKTU/"/>
    </mc:Choice>
  </mc:AlternateContent>
  <xr:revisionPtr revIDLastSave="202" documentId="11_E0448F96BED566FA07CDD956D92528E350C22D80" xr6:coauthVersionLast="47" xr6:coauthVersionMax="47" xr10:uidLastSave="{871D0401-3D23-4E08-A792-72CF1C8BA05C}"/>
  <bookViews>
    <workbookView xWindow="28680" yWindow="360" windowWidth="25440" windowHeight="1527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9" i="1" l="1"/>
  <c r="E39" i="1"/>
  <c r="E45" i="1"/>
  <c r="E29" i="1"/>
  <c r="E7" i="1"/>
  <c r="E20" i="1"/>
  <c r="E52" i="1"/>
  <c r="E55" i="1"/>
  <c r="E48" i="1"/>
  <c r="E60" i="1" l="1"/>
  <c r="D41" i="1" s="1"/>
  <c r="D55" i="1" l="1"/>
  <c r="D22" i="1"/>
  <c r="D38" i="1"/>
  <c r="D57" i="1"/>
  <c r="D7" i="1"/>
  <c r="D23" i="1"/>
  <c r="D39" i="1"/>
  <c r="D58" i="1"/>
  <c r="D24" i="1"/>
  <c r="D11" i="1"/>
  <c r="D27" i="1"/>
  <c r="D43" i="1"/>
  <c r="D28" i="1"/>
  <c r="D44" i="1"/>
  <c r="D29" i="1"/>
  <c r="D31" i="1"/>
  <c r="D48" i="1"/>
  <c r="D50" i="1"/>
  <c r="D34" i="1"/>
  <c r="D35" i="1"/>
  <c r="D37" i="1"/>
  <c r="D20" i="1"/>
  <c r="D45" i="1"/>
  <c r="D9" i="1"/>
  <c r="D25" i="1"/>
  <c r="D6" i="1"/>
  <c r="D10" i="1"/>
  <c r="D26" i="1"/>
  <c r="D42" i="1"/>
  <c r="D47" i="1"/>
  <c r="D17" i="1"/>
  <c r="D19" i="1"/>
  <c r="D53" i="1"/>
  <c r="D12" i="1"/>
  <c r="D32" i="1"/>
  <c r="D18" i="1"/>
  <c r="D36" i="1"/>
  <c r="D13" i="1"/>
  <c r="D54" i="1"/>
  <c r="D14" i="1"/>
  <c r="D16" i="1"/>
  <c r="D33" i="1"/>
  <c r="D51" i="1"/>
  <c r="D52" i="1"/>
  <c r="D15" i="1"/>
  <c r="D59" i="1"/>
</calcChain>
</file>

<file path=xl/sharedStrings.xml><?xml version="1.0" encoding="utf-8"?>
<sst xmlns="http://schemas.openxmlformats.org/spreadsheetml/2006/main" count="112" uniqueCount="110">
  <si>
    <t>miasto Braniewo - ul. Stefczyka</t>
  </si>
  <si>
    <t>Lp.</t>
  </si>
  <si>
    <t>Nazwa elementu budynku</t>
  </si>
  <si>
    <t>Do wykonania</t>
  </si>
  <si>
    <t>Udział procentowy elementu</t>
  </si>
  <si>
    <t>Wartość robót</t>
  </si>
  <si>
    <t>%</t>
  </si>
  <si>
    <t>zł</t>
  </si>
  <si>
    <t>I.0</t>
  </si>
  <si>
    <t>ROBOTY PRZYGOTOWAWCZE</t>
  </si>
  <si>
    <t>1.0</t>
  </si>
  <si>
    <t>Roboty przygotowawcze</t>
  </si>
  <si>
    <t>ROBOTY PRZYTOWAWCZE ŁĄCZNIE</t>
  </si>
  <si>
    <t>II.0</t>
  </si>
  <si>
    <t>ROBOTY BUDOWLANE ‐ STAN SUROWY</t>
  </si>
  <si>
    <t>3.0</t>
  </si>
  <si>
    <t>Roboty ziemne</t>
  </si>
  <si>
    <t>4.0</t>
  </si>
  <si>
    <t>Fundamenty</t>
  </si>
  <si>
    <t>5.0</t>
  </si>
  <si>
    <t>Izolacje</t>
  </si>
  <si>
    <t>6.0</t>
  </si>
  <si>
    <t>Ściany konstrukcyjne</t>
  </si>
  <si>
    <t>7.0</t>
  </si>
  <si>
    <t>Ściany działowe</t>
  </si>
  <si>
    <t>8.0</t>
  </si>
  <si>
    <t>Stropy</t>
  </si>
  <si>
    <t>9.0</t>
  </si>
  <si>
    <t>Schody i podesty</t>
  </si>
  <si>
    <t>10.0</t>
  </si>
  <si>
    <t>Elementy kowalsko ślusarskie</t>
  </si>
  <si>
    <t>11.0</t>
  </si>
  <si>
    <t>Konstrukcja dachu</t>
  </si>
  <si>
    <t>12.0</t>
  </si>
  <si>
    <t>Pokrycie</t>
  </si>
  <si>
    <t>13.0</t>
  </si>
  <si>
    <t>Obróbki blacharskie</t>
  </si>
  <si>
    <t>ROBOTY BUDOWLANE‐ STAN SUROWY ŁĄCZNIE</t>
  </si>
  <si>
    <t>III.0</t>
  </si>
  <si>
    <t>ROBOTY BUDOWLANE ‐ STAN 
 WYKOŃCZENIOWY</t>
  </si>
  <si>
    <t>14.0</t>
  </si>
  <si>
    <t>Tynki wewnętrzne</t>
  </si>
  <si>
    <t>15.0</t>
  </si>
  <si>
    <t>16.0</t>
  </si>
  <si>
    <t>Stolarka okienna</t>
  </si>
  <si>
    <t>17.0</t>
  </si>
  <si>
    <t>Stolarka drzwiowa</t>
  </si>
  <si>
    <t>18.0</t>
  </si>
  <si>
    <t>Podłogi i posadzki</t>
  </si>
  <si>
    <t>19.0</t>
  </si>
  <si>
    <t>Malowanie ścian i sufitów</t>
  </si>
  <si>
    <t>20.0</t>
  </si>
  <si>
    <t>Malowanie olejne</t>
  </si>
  <si>
    <t>ROBOTY BUDOWLANE STAN 
 WYKOŃCZENIOWY ŁĄCZNIE</t>
  </si>
  <si>
    <t>IV.0</t>
  </si>
  <si>
    <t>INSTALACJE SANITARNE</t>
  </si>
  <si>
    <t>21.0</t>
  </si>
  <si>
    <t>Co /ruraż/</t>
  </si>
  <si>
    <t>22.0</t>
  </si>
  <si>
    <t>Co /piecyki i grzejniki/</t>
  </si>
  <si>
    <t>23.0</t>
  </si>
  <si>
    <t>Wod‐kan /ruraż/</t>
  </si>
  <si>
    <t>24.0</t>
  </si>
  <si>
    <t>Wod‐kan /armatura/</t>
  </si>
  <si>
    <t>25.0</t>
  </si>
  <si>
    <t>Instalacja gazowa /ruraż/</t>
  </si>
  <si>
    <t>26.0</t>
  </si>
  <si>
    <t>INSTALACJE SANITARNE ŁĄCZNIE</t>
  </si>
  <si>
    <t>V.0</t>
  </si>
  <si>
    <t>INSTALACJE ELEKTRYCZNE</t>
  </si>
  <si>
    <t>27.0</t>
  </si>
  <si>
    <t>Instalacje elektryczne /ruraż/</t>
  </si>
  <si>
    <t>28.0</t>
  </si>
  <si>
    <t>Instalacja elektryczna /armatura/</t>
  </si>
  <si>
    <t>29.0</t>
  </si>
  <si>
    <t>Instalacja RTV</t>
  </si>
  <si>
    <t>30.0</t>
  </si>
  <si>
    <t>INSTALACJE ELEKTRYCZNE ŁĄCZNIE</t>
  </si>
  <si>
    <t>VI.0</t>
  </si>
  <si>
    <t>ZAGOSPODAROWANIE TERENU + WINDA zewn</t>
  </si>
  <si>
    <t>31.0</t>
  </si>
  <si>
    <t>Zagospodarowanie terenu, drogi, chodniki, śmietniki, plac zabaw,zieleń</t>
  </si>
  <si>
    <t>ZAGOSPODAROWANIE TERENU + WINDA</t>
  </si>
  <si>
    <t>VII.0</t>
  </si>
  <si>
    <t>DOJŚCIE I DOJAZDY UTWARDZONE</t>
  </si>
  <si>
    <t>32.0</t>
  </si>
  <si>
    <t>Dojścia i dojazdy utwardzone</t>
  </si>
  <si>
    <t>Sieci podziemne</t>
  </si>
  <si>
    <t>DOJŚCIA I DOJAZDY UTWARDZONE</t>
  </si>
  <si>
    <t>VIII.0</t>
  </si>
  <si>
    <t>WINDA WEWNĘTRZNA</t>
  </si>
  <si>
    <t>33.0</t>
  </si>
  <si>
    <t>Winda wewnętrzna</t>
  </si>
  <si>
    <t>WINDA ZEWNĘTRZNA</t>
  </si>
  <si>
    <t>IX.0</t>
  </si>
  <si>
    <t>Czynności specjalistyczne wynikające z obowiązków inwestora</t>
  </si>
  <si>
    <t>34.0</t>
  </si>
  <si>
    <t>Nadzór inwestorski</t>
  </si>
  <si>
    <t>35.0</t>
  </si>
  <si>
    <t>Rezerwa</t>
  </si>
  <si>
    <t>Obowiązki inwestora</t>
  </si>
  <si>
    <t>OGÓŁEM WARTOŚĆ ROBÓT DO WYKONANIA NETTO</t>
  </si>
  <si>
    <t>Instalacja fotowoltaiczna</t>
  </si>
  <si>
    <t xml:space="preserve">Instalacja wentylacji hybrydowej </t>
  </si>
  <si>
    <t>Węzły ciepła</t>
  </si>
  <si>
    <t>Tynki zewnętrzne wraz z ociepleniem</t>
  </si>
  <si>
    <t>36.0</t>
  </si>
  <si>
    <t>37.0</t>
  </si>
  <si>
    <t>38.0</t>
  </si>
  <si>
    <t xml:space="preserve">OPIS WYBRANEJ TECHNOLOGII:  tradycyjna murowana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</si>
</sst>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&quot;zł&quot;"/>
  </numFmts>
  <fonts count="10" x14ac:knownFonts="1">
    <font>
      <sz val="10"/>
      <color rgb="FF000000"/>
      <name val="Arial"/>
      <scheme val="minor"/>
    </font>
    <font>
      <sz val="10"/>
      <color theme="1"/>
      <name val="Arial"/>
      <family val="2"/>
      <charset val="238"/>
      <scheme val="minor"/>
    </font>
    <font>
      <sz val="11"/>
      <color rgb="FF000000"/>
      <name val="Arial"/>
      <family val="2"/>
      <charset val="238"/>
    </font>
    <font>
      <sz val="10"/>
      <color rgb="FF000000"/>
      <name val="Arial"/>
      <family val="2"/>
      <charset val="238"/>
      <scheme val="minor"/>
    </font>
    <font>
      <b/>
      <sz val="10"/>
      <color rgb="FF000000"/>
      <name val="Arial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CCCCCC"/>
        <bgColor rgb="FFCCCCCC"/>
      </patternFill>
    </fill>
    <fill>
      <patternFill patternType="solid">
        <fgColor rgb="FFFFE599"/>
        <bgColor rgb="FFFFE599"/>
      </patternFill>
    </fill>
    <fill>
      <patternFill patternType="solid">
        <fgColor theme="0" tint="-0.14999847407452621"/>
        <bgColor rgb="FFD0CECE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CC"/>
      </patternFill>
    </fill>
  </fills>
  <borders count="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/>
    <xf numFmtId="164" fontId="2" fillId="0" borderId="0" xfId="0" applyNumberFormat="1" applyFont="1" applyAlignment="1">
      <alignment vertical="top"/>
    </xf>
    <xf numFmtId="44" fontId="0" fillId="0" borderId="0" xfId="1" applyFont="1"/>
    <xf numFmtId="44" fontId="0" fillId="0" borderId="0" xfId="0" applyNumberFormat="1"/>
    <xf numFmtId="0" fontId="4" fillId="0" borderId="0" xfId="0" applyFont="1"/>
    <xf numFmtId="0" fontId="5" fillId="0" borderId="0" xfId="0" applyFont="1" applyAlignment="1">
      <alignment vertical="top"/>
    </xf>
    <xf numFmtId="0" fontId="5" fillId="0" borderId="4" xfId="0" applyFont="1" applyBorder="1" applyAlignment="1">
      <alignment vertical="top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top"/>
    </xf>
    <xf numFmtId="0" fontId="6" fillId="2" borderId="4" xfId="0" applyFont="1" applyFill="1" applyBorder="1" applyAlignment="1">
      <alignment vertical="top"/>
    </xf>
    <xf numFmtId="0" fontId="5" fillId="3" borderId="4" xfId="0" applyFont="1" applyFill="1" applyBorder="1" applyAlignment="1">
      <alignment vertical="top"/>
    </xf>
    <xf numFmtId="0" fontId="5" fillId="0" borderId="4" xfId="0" applyFont="1" applyBorder="1" applyAlignment="1">
      <alignment vertical="center"/>
    </xf>
    <xf numFmtId="0" fontId="5" fillId="0" borderId="0" xfId="0" applyFont="1" applyAlignment="1">
      <alignment horizontal="center" vertical="top"/>
    </xf>
    <xf numFmtId="10" fontId="5" fillId="0" borderId="4" xfId="0" applyNumberFormat="1" applyFont="1" applyBorder="1" applyAlignment="1">
      <alignment horizontal="center" vertical="top"/>
    </xf>
    <xf numFmtId="10" fontId="5" fillId="3" borderId="4" xfId="0" applyNumberFormat="1" applyFont="1" applyFill="1" applyBorder="1" applyAlignment="1">
      <alignment horizontal="center" vertical="top"/>
    </xf>
    <xf numFmtId="0" fontId="5" fillId="0" borderId="4" xfId="0" applyFont="1" applyBorder="1" applyAlignment="1">
      <alignment horizontal="center" vertical="center" wrapText="1"/>
    </xf>
    <xf numFmtId="0" fontId="7" fillId="0" borderId="0" xfId="0" applyFont="1"/>
    <xf numFmtId="0" fontId="0" fillId="0" borderId="0" xfId="0" applyAlignment="1">
      <alignment wrapText="1"/>
    </xf>
    <xf numFmtId="44" fontId="5" fillId="0" borderId="0" xfId="1" applyFont="1" applyAlignment="1">
      <alignment horizontal="center" vertical="center"/>
    </xf>
    <xf numFmtId="44" fontId="5" fillId="0" borderId="4" xfId="1" applyFont="1" applyBorder="1" applyAlignment="1">
      <alignment horizontal="center" vertical="center"/>
    </xf>
    <xf numFmtId="0" fontId="6" fillId="0" borderId="4" xfId="0" applyFont="1" applyBorder="1" applyAlignment="1">
      <alignment vertical="top"/>
    </xf>
    <xf numFmtId="0" fontId="5" fillId="3" borderId="4" xfId="0" applyFont="1" applyFill="1" applyBorder="1" applyAlignment="1">
      <alignment horizontal="center" vertical="top"/>
    </xf>
    <xf numFmtId="44" fontId="5" fillId="3" borderId="4" xfId="1" applyFont="1" applyFill="1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8" fillId="0" borderId="0" xfId="0" applyFont="1"/>
    <xf numFmtId="0" fontId="6" fillId="4" borderId="4" xfId="0" applyFont="1" applyFill="1" applyBorder="1" applyAlignment="1">
      <alignment vertical="top"/>
    </xf>
    <xf numFmtId="0" fontId="6" fillId="4" borderId="4" xfId="0" applyFont="1" applyFill="1" applyBorder="1" applyAlignment="1">
      <alignment horizontal="center" vertical="top"/>
    </xf>
    <xf numFmtId="10" fontId="5" fillId="5" borderId="4" xfId="0" applyNumberFormat="1" applyFont="1" applyFill="1" applyBorder="1" applyAlignment="1">
      <alignment horizontal="center" vertical="top"/>
    </xf>
    <xf numFmtId="44" fontId="6" fillId="4" borderId="4" xfId="1" applyFont="1" applyFill="1" applyBorder="1" applyAlignment="1">
      <alignment horizontal="center" vertical="center"/>
    </xf>
    <xf numFmtId="0" fontId="6" fillId="6" borderId="4" xfId="0" applyFont="1" applyFill="1" applyBorder="1" applyAlignment="1">
      <alignment vertical="top"/>
    </xf>
    <xf numFmtId="0" fontId="6" fillId="6" borderId="4" xfId="0" applyFont="1" applyFill="1" applyBorder="1" applyAlignment="1">
      <alignment horizontal="center" vertical="top"/>
    </xf>
    <xf numFmtId="44" fontId="6" fillId="6" borderId="4" xfId="1" applyFont="1" applyFill="1" applyBorder="1" applyAlignment="1">
      <alignment horizontal="center" vertical="center"/>
    </xf>
    <xf numFmtId="0" fontId="5" fillId="4" borderId="4" xfId="0" applyFont="1" applyFill="1" applyBorder="1" applyAlignment="1">
      <alignment vertical="top"/>
    </xf>
    <xf numFmtId="0" fontId="5" fillId="4" borderId="4" xfId="0" applyFont="1" applyFill="1" applyBorder="1" applyAlignment="1">
      <alignment horizontal="center" vertical="top"/>
    </xf>
    <xf numFmtId="44" fontId="5" fillId="4" borderId="4" xfId="1" applyFont="1" applyFill="1" applyBorder="1" applyAlignment="1">
      <alignment horizontal="center" vertical="center"/>
    </xf>
    <xf numFmtId="0" fontId="8" fillId="0" borderId="1" xfId="0" applyFont="1" applyBorder="1"/>
    <xf numFmtId="0" fontId="9" fillId="0" borderId="2" xfId="0" applyFont="1" applyBorder="1"/>
    <xf numFmtId="0" fontId="9" fillId="0" borderId="3" xfId="0" applyFont="1" applyBorder="1"/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M66"/>
  <sheetViews>
    <sheetView tabSelected="1" topLeftCell="A31" workbookViewId="0">
      <selection activeCell="B1" sqref="A1:E60"/>
    </sheetView>
  </sheetViews>
  <sheetFormatPr defaultColWidth="12.5703125" defaultRowHeight="15.75" customHeight="1" x14ac:dyDescent="0.25"/>
  <cols>
    <col min="1" max="1" width="4.85546875" style="24" customWidth="1"/>
    <col min="2" max="2" width="39" style="24" customWidth="1"/>
    <col min="3" max="3" width="18.85546875" style="25" customWidth="1"/>
    <col min="4" max="4" width="16.7109375" style="25" customWidth="1"/>
    <col min="5" max="5" width="16.85546875" style="19" bestFit="1" customWidth="1"/>
    <col min="6" max="6" width="13.42578125" bestFit="1" customWidth="1"/>
    <col min="7" max="7" width="15" bestFit="1" customWidth="1"/>
    <col min="8" max="8" width="16" bestFit="1" customWidth="1"/>
    <col min="9" max="9" width="15" bestFit="1" customWidth="1"/>
  </cols>
  <sheetData>
    <row r="1" spans="1:7" ht="15" x14ac:dyDescent="0.25">
      <c r="A1" s="6"/>
      <c r="B1" s="37" t="s">
        <v>109</v>
      </c>
      <c r="C1" s="38"/>
      <c r="D1" s="38"/>
      <c r="E1" s="39"/>
      <c r="G1" s="1" t="s">
        <v>0</v>
      </c>
    </row>
    <row r="2" spans="1:7" ht="15" x14ac:dyDescent="0.2">
      <c r="A2" s="6"/>
      <c r="B2" s="6"/>
      <c r="C2" s="13"/>
      <c r="D2" s="13"/>
    </row>
    <row r="3" spans="1:7" ht="45" x14ac:dyDescent="0.2">
      <c r="A3" s="12" t="s">
        <v>1</v>
      </c>
      <c r="B3" s="12" t="s">
        <v>2</v>
      </c>
      <c r="C3" s="8" t="s">
        <v>3</v>
      </c>
      <c r="D3" s="16" t="s">
        <v>4</v>
      </c>
      <c r="E3" s="20" t="s">
        <v>5</v>
      </c>
    </row>
    <row r="4" spans="1:7" ht="15" x14ac:dyDescent="0.2">
      <c r="A4" s="7"/>
      <c r="B4" s="7"/>
      <c r="C4" s="9" t="s">
        <v>6</v>
      </c>
      <c r="D4" s="9" t="s">
        <v>6</v>
      </c>
      <c r="E4" s="20" t="s">
        <v>7</v>
      </c>
    </row>
    <row r="5" spans="1:7" ht="15" x14ac:dyDescent="0.2">
      <c r="A5" s="7" t="s">
        <v>8</v>
      </c>
      <c r="B5" s="7" t="s">
        <v>9</v>
      </c>
      <c r="C5" s="9"/>
      <c r="D5" s="9"/>
      <c r="E5" s="20"/>
    </row>
    <row r="6" spans="1:7" ht="15" x14ac:dyDescent="0.2">
      <c r="A6" s="7" t="s">
        <v>10</v>
      </c>
      <c r="B6" s="7" t="s">
        <v>11</v>
      </c>
      <c r="C6" s="9"/>
      <c r="D6" s="14">
        <f>E6/$E$60</f>
        <v>2.246650084249378E-2</v>
      </c>
      <c r="E6" s="20">
        <v>560000</v>
      </c>
    </row>
    <row r="7" spans="1:7" s="5" customFormat="1" ht="15" x14ac:dyDescent="0.2">
      <c r="A7" s="21"/>
      <c r="B7" s="27" t="s">
        <v>12</v>
      </c>
      <c r="C7" s="28"/>
      <c r="D7" s="29">
        <f t="shared" ref="D7:D59" si="0">E7/$E$60</f>
        <v>2.246650084249378E-2</v>
      </c>
      <c r="E7" s="30">
        <f>E6</f>
        <v>560000</v>
      </c>
    </row>
    <row r="8" spans="1:7" ht="15" x14ac:dyDescent="0.2">
      <c r="A8" s="7" t="s">
        <v>13</v>
      </c>
      <c r="B8" s="7" t="s">
        <v>14</v>
      </c>
      <c r="C8" s="9"/>
      <c r="D8" s="14"/>
      <c r="E8" s="20"/>
      <c r="G8" s="2"/>
    </row>
    <row r="9" spans="1:7" ht="15" x14ac:dyDescent="0.2">
      <c r="A9" s="7" t="s">
        <v>15</v>
      </c>
      <c r="B9" s="7" t="s">
        <v>16</v>
      </c>
      <c r="C9" s="9"/>
      <c r="D9" s="14">
        <f t="shared" si="0"/>
        <v>3.5304501323918797E-2</v>
      </c>
      <c r="E9" s="20">
        <v>880000</v>
      </c>
    </row>
    <row r="10" spans="1:7" ht="15" x14ac:dyDescent="0.2">
      <c r="A10" s="7" t="s">
        <v>17</v>
      </c>
      <c r="B10" s="7" t="s">
        <v>18</v>
      </c>
      <c r="C10" s="9"/>
      <c r="D10" s="14">
        <f t="shared" si="0"/>
        <v>6.4190002407125094E-2</v>
      </c>
      <c r="E10" s="20">
        <v>1600000</v>
      </c>
    </row>
    <row r="11" spans="1:7" ht="15" x14ac:dyDescent="0.2">
      <c r="A11" s="7" t="s">
        <v>19</v>
      </c>
      <c r="B11" s="7" t="s">
        <v>20</v>
      </c>
      <c r="C11" s="9"/>
      <c r="D11" s="14">
        <f t="shared" si="0"/>
        <v>1.8093556928508385E-2</v>
      </c>
      <c r="E11" s="20">
        <v>451000</v>
      </c>
    </row>
    <row r="12" spans="1:7" ht="15" x14ac:dyDescent="0.2">
      <c r="A12" s="7" t="s">
        <v>21</v>
      </c>
      <c r="B12" s="7" t="s">
        <v>22</v>
      </c>
      <c r="C12" s="9"/>
      <c r="D12" s="14">
        <f t="shared" si="0"/>
        <v>3.9316376474364118E-2</v>
      </c>
      <c r="E12" s="20">
        <v>980000</v>
      </c>
    </row>
    <row r="13" spans="1:7" ht="15" x14ac:dyDescent="0.2">
      <c r="A13" s="7" t="s">
        <v>23</v>
      </c>
      <c r="B13" s="7" t="s">
        <v>24</v>
      </c>
      <c r="C13" s="9"/>
      <c r="D13" s="14">
        <f t="shared" si="0"/>
        <v>2.7280751023028162E-2</v>
      </c>
      <c r="E13" s="20">
        <v>680000</v>
      </c>
    </row>
    <row r="14" spans="1:7" ht="15" x14ac:dyDescent="0.2">
      <c r="A14" s="7" t="s">
        <v>25</v>
      </c>
      <c r="B14" s="7" t="s">
        <v>26</v>
      </c>
      <c r="C14" s="9"/>
      <c r="D14" s="14">
        <f t="shared" si="0"/>
        <v>2.6478375992939101E-2</v>
      </c>
      <c r="E14" s="20">
        <v>660000</v>
      </c>
    </row>
    <row r="15" spans="1:7" ht="15" x14ac:dyDescent="0.2">
      <c r="A15" s="7" t="s">
        <v>27</v>
      </c>
      <c r="B15" s="7" t="s">
        <v>28</v>
      </c>
      <c r="C15" s="9"/>
      <c r="D15" s="14">
        <f t="shared" si="0"/>
        <v>9.6285003610687633E-3</v>
      </c>
      <c r="E15" s="20">
        <v>240000</v>
      </c>
    </row>
    <row r="16" spans="1:7" ht="15" x14ac:dyDescent="0.2">
      <c r="A16" s="7" t="s">
        <v>29</v>
      </c>
      <c r="B16" s="7" t="s">
        <v>30</v>
      </c>
      <c r="C16" s="9"/>
      <c r="D16" s="14">
        <f t="shared" si="0"/>
        <v>8.8261253309796991E-3</v>
      </c>
      <c r="E16" s="20">
        <v>220000</v>
      </c>
    </row>
    <row r="17" spans="1:5" ht="15" x14ac:dyDescent="0.2">
      <c r="A17" s="7" t="s">
        <v>31</v>
      </c>
      <c r="B17" s="7" t="s">
        <v>32</v>
      </c>
      <c r="C17" s="9"/>
      <c r="D17" s="14">
        <f t="shared" si="0"/>
        <v>8.8261253309796991E-3</v>
      </c>
      <c r="E17" s="20">
        <v>220000</v>
      </c>
    </row>
    <row r="18" spans="1:5" ht="15" x14ac:dyDescent="0.2">
      <c r="A18" s="7" t="s">
        <v>33</v>
      </c>
      <c r="B18" s="7" t="s">
        <v>34</v>
      </c>
      <c r="C18" s="9"/>
      <c r="D18" s="14">
        <f t="shared" si="0"/>
        <v>1.0029687876113295E-2</v>
      </c>
      <c r="E18" s="20">
        <v>250000</v>
      </c>
    </row>
    <row r="19" spans="1:5" ht="15" x14ac:dyDescent="0.2">
      <c r="A19" s="7" t="s">
        <v>35</v>
      </c>
      <c r="B19" s="7" t="s">
        <v>36</v>
      </c>
      <c r="C19" s="9"/>
      <c r="D19" s="14">
        <f t="shared" si="0"/>
        <v>3.0089063628339885E-3</v>
      </c>
      <c r="E19" s="20">
        <v>75000</v>
      </c>
    </row>
    <row r="20" spans="1:5" s="5" customFormat="1" ht="15" x14ac:dyDescent="0.2">
      <c r="A20" s="10"/>
      <c r="B20" s="31" t="s">
        <v>37</v>
      </c>
      <c r="C20" s="32"/>
      <c r="D20" s="29">
        <f t="shared" si="0"/>
        <v>0.25098290941185908</v>
      </c>
      <c r="E20" s="33">
        <f>SUM(E9:E19)</f>
        <v>6256000</v>
      </c>
    </row>
    <row r="21" spans="1:5" ht="15" x14ac:dyDescent="0.2">
      <c r="A21" s="7" t="s">
        <v>38</v>
      </c>
      <c r="B21" s="7" t="s">
        <v>39</v>
      </c>
      <c r="C21" s="9"/>
      <c r="D21" s="14"/>
      <c r="E21" s="20"/>
    </row>
    <row r="22" spans="1:5" ht="15" x14ac:dyDescent="0.2">
      <c r="A22" s="7" t="s">
        <v>40</v>
      </c>
      <c r="B22" s="7" t="s">
        <v>41</v>
      </c>
      <c r="C22" s="9"/>
      <c r="D22" s="14">
        <f t="shared" si="0"/>
        <v>2.888550108320629E-2</v>
      </c>
      <c r="E22" s="20">
        <v>720000</v>
      </c>
    </row>
    <row r="23" spans="1:5" ht="15" x14ac:dyDescent="0.2">
      <c r="A23" s="7" t="s">
        <v>42</v>
      </c>
      <c r="B23" s="7" t="s">
        <v>105</v>
      </c>
      <c r="C23" s="9"/>
      <c r="D23" s="14">
        <f t="shared" si="0"/>
        <v>5.0750220653133275E-2</v>
      </c>
      <c r="E23" s="20">
        <v>1265000</v>
      </c>
    </row>
    <row r="24" spans="1:5" ht="15" x14ac:dyDescent="0.2">
      <c r="A24" s="7" t="s">
        <v>43</v>
      </c>
      <c r="B24" s="7" t="s">
        <v>44</v>
      </c>
      <c r="C24" s="9"/>
      <c r="D24" s="14">
        <f t="shared" si="0"/>
        <v>3.5304501323918797E-2</v>
      </c>
      <c r="E24" s="20">
        <v>880000</v>
      </c>
    </row>
    <row r="25" spans="1:5" ht="15" x14ac:dyDescent="0.2">
      <c r="A25" s="7" t="s">
        <v>45</v>
      </c>
      <c r="B25" s="7" t="s">
        <v>46</v>
      </c>
      <c r="C25" s="9"/>
      <c r="D25" s="14">
        <f t="shared" si="0"/>
        <v>1.9257000722137527E-2</v>
      </c>
      <c r="E25" s="20">
        <v>480000</v>
      </c>
    </row>
    <row r="26" spans="1:5" ht="15" x14ac:dyDescent="0.2">
      <c r="A26" s="7" t="s">
        <v>47</v>
      </c>
      <c r="B26" s="7" t="s">
        <v>48</v>
      </c>
      <c r="C26" s="9"/>
      <c r="D26" s="14">
        <f t="shared" si="0"/>
        <v>2.5074219690283239E-2</v>
      </c>
      <c r="E26" s="20">
        <v>625000</v>
      </c>
    </row>
    <row r="27" spans="1:5" ht="15" x14ac:dyDescent="0.2">
      <c r="A27" s="7" t="s">
        <v>49</v>
      </c>
      <c r="B27" s="7" t="s">
        <v>50</v>
      </c>
      <c r="C27" s="9"/>
      <c r="D27" s="14">
        <f t="shared" si="0"/>
        <v>3.4301532536307473E-2</v>
      </c>
      <c r="E27" s="20">
        <v>855000</v>
      </c>
    </row>
    <row r="28" spans="1:5" ht="15" x14ac:dyDescent="0.2">
      <c r="A28" s="7" t="s">
        <v>51</v>
      </c>
      <c r="B28" s="7" t="s">
        <v>52</v>
      </c>
      <c r="C28" s="9"/>
      <c r="D28" s="14">
        <f t="shared" si="0"/>
        <v>0</v>
      </c>
      <c r="E28" s="20">
        <v>0</v>
      </c>
    </row>
    <row r="29" spans="1:5" s="5" customFormat="1" ht="15" x14ac:dyDescent="0.2">
      <c r="A29" s="21"/>
      <c r="B29" s="31" t="s">
        <v>53</v>
      </c>
      <c r="C29" s="32"/>
      <c r="D29" s="29">
        <f t="shared" si="0"/>
        <v>0.1935729760089866</v>
      </c>
      <c r="E29" s="33">
        <f>SUM(E22:E28)</f>
        <v>4825000</v>
      </c>
    </row>
    <row r="30" spans="1:5" ht="15" x14ac:dyDescent="0.2">
      <c r="A30" s="7" t="s">
        <v>54</v>
      </c>
      <c r="B30" s="7" t="s">
        <v>55</v>
      </c>
      <c r="C30" s="9"/>
      <c r="D30" s="14"/>
      <c r="E30" s="20"/>
    </row>
    <row r="31" spans="1:5" ht="15" x14ac:dyDescent="0.2">
      <c r="A31" s="7" t="s">
        <v>56</v>
      </c>
      <c r="B31" s="7" t="s">
        <v>57</v>
      </c>
      <c r="C31" s="9"/>
      <c r="D31" s="14">
        <f t="shared" si="0"/>
        <v>3.6106876354007861E-2</v>
      </c>
      <c r="E31" s="20">
        <v>900000</v>
      </c>
    </row>
    <row r="32" spans="1:5" ht="15" x14ac:dyDescent="0.2">
      <c r="A32" s="7" t="s">
        <v>58</v>
      </c>
      <c r="B32" s="7" t="s">
        <v>59</v>
      </c>
      <c r="C32" s="9"/>
      <c r="D32" s="14">
        <f t="shared" si="0"/>
        <v>2.0059375752226591E-2</v>
      </c>
      <c r="E32" s="20">
        <v>500000</v>
      </c>
    </row>
    <row r="33" spans="1:13" ht="15" x14ac:dyDescent="0.2">
      <c r="A33" s="7" t="s">
        <v>60</v>
      </c>
      <c r="B33" s="7" t="s">
        <v>61</v>
      </c>
      <c r="C33" s="9"/>
      <c r="D33" s="14">
        <f t="shared" si="0"/>
        <v>1.9257000722137527E-2</v>
      </c>
      <c r="E33" s="20">
        <v>480000</v>
      </c>
    </row>
    <row r="34" spans="1:13" ht="15" x14ac:dyDescent="0.2">
      <c r="A34" s="7" t="s">
        <v>62</v>
      </c>
      <c r="B34" s="7" t="s">
        <v>63</v>
      </c>
      <c r="C34" s="9"/>
      <c r="D34" s="14">
        <f t="shared" si="0"/>
        <v>1.6047500601781273E-2</v>
      </c>
      <c r="E34" s="20">
        <v>400000</v>
      </c>
    </row>
    <row r="35" spans="1:13" ht="15" x14ac:dyDescent="0.2">
      <c r="A35" s="7" t="s">
        <v>64</v>
      </c>
      <c r="B35" s="7" t="s">
        <v>65</v>
      </c>
      <c r="C35" s="9"/>
      <c r="D35" s="14">
        <f t="shared" si="0"/>
        <v>0</v>
      </c>
      <c r="E35" s="20">
        <v>0</v>
      </c>
    </row>
    <row r="36" spans="1:13" ht="15" x14ac:dyDescent="0.2">
      <c r="A36" s="7" t="s">
        <v>66</v>
      </c>
      <c r="B36" s="7" t="s">
        <v>65</v>
      </c>
      <c r="C36" s="9"/>
      <c r="D36" s="14">
        <f t="shared" si="0"/>
        <v>0</v>
      </c>
      <c r="E36" s="20">
        <v>0</v>
      </c>
    </row>
    <row r="37" spans="1:13" ht="15" x14ac:dyDescent="0.2">
      <c r="A37" s="7" t="s">
        <v>70</v>
      </c>
      <c r="B37" s="7" t="s">
        <v>103</v>
      </c>
      <c r="C37" s="9"/>
      <c r="D37" s="14">
        <f t="shared" si="0"/>
        <v>3.6106876354007861E-2</v>
      </c>
      <c r="E37" s="20">
        <v>900000</v>
      </c>
    </row>
    <row r="38" spans="1:13" ht="15" x14ac:dyDescent="0.25">
      <c r="A38" s="24" t="s">
        <v>72</v>
      </c>
      <c r="B38" s="24" t="s">
        <v>104</v>
      </c>
      <c r="C38" s="9"/>
      <c r="D38" s="14">
        <f t="shared" si="0"/>
        <v>7.2213752708015725E-3</v>
      </c>
      <c r="E38" s="20">
        <v>180000</v>
      </c>
    </row>
    <row r="39" spans="1:13" s="5" customFormat="1" ht="15" x14ac:dyDescent="0.2">
      <c r="A39" s="21"/>
      <c r="B39" s="27" t="s">
        <v>67</v>
      </c>
      <c r="C39" s="28"/>
      <c r="D39" s="29">
        <f t="shared" si="0"/>
        <v>0.1347990050549627</v>
      </c>
      <c r="E39" s="30">
        <f>SUM(E31:E38)</f>
        <v>3360000</v>
      </c>
    </row>
    <row r="40" spans="1:13" ht="15" x14ac:dyDescent="0.2">
      <c r="A40" s="7" t="s">
        <v>68</v>
      </c>
      <c r="B40" s="7" t="s">
        <v>69</v>
      </c>
      <c r="C40" s="9"/>
      <c r="D40" s="14"/>
      <c r="E40" s="20"/>
    </row>
    <row r="41" spans="1:13" ht="15" x14ac:dyDescent="0.2">
      <c r="A41" s="7" t="s">
        <v>74</v>
      </c>
      <c r="B41" s="7" t="s">
        <v>71</v>
      </c>
      <c r="C41" s="9"/>
      <c r="D41" s="14">
        <f t="shared" si="0"/>
        <v>6.4190002407125094E-2</v>
      </c>
      <c r="E41" s="20">
        <v>1600000</v>
      </c>
      <c r="J41" s="17"/>
    </row>
    <row r="42" spans="1:13" ht="15" x14ac:dyDescent="0.2">
      <c r="A42" s="7" t="s">
        <v>76</v>
      </c>
      <c r="B42" s="7" t="s">
        <v>73</v>
      </c>
      <c r="C42" s="9"/>
      <c r="D42" s="14">
        <f t="shared" si="0"/>
        <v>3.2095001203562547E-2</v>
      </c>
      <c r="E42" s="20">
        <v>800000</v>
      </c>
      <c r="J42" s="17"/>
    </row>
    <row r="43" spans="1:13" ht="15" x14ac:dyDescent="0.2">
      <c r="A43" s="7" t="s">
        <v>80</v>
      </c>
      <c r="B43" s="7" t="s">
        <v>75</v>
      </c>
      <c r="C43" s="9"/>
      <c r="D43" s="14">
        <f t="shared" si="0"/>
        <v>1.8454625692048462E-2</v>
      </c>
      <c r="E43" s="20">
        <v>460000</v>
      </c>
      <c r="J43" s="17"/>
    </row>
    <row r="44" spans="1:13" ht="15" x14ac:dyDescent="0.2">
      <c r="A44" s="7" t="s">
        <v>85</v>
      </c>
      <c r="B44" s="7" t="s">
        <v>102</v>
      </c>
      <c r="C44" s="9"/>
      <c r="D44" s="14">
        <f t="shared" si="0"/>
        <v>1.0430875391157828E-2</v>
      </c>
      <c r="E44" s="20">
        <v>260000</v>
      </c>
      <c r="J44" s="17"/>
    </row>
    <row r="45" spans="1:13" s="5" customFormat="1" ht="15" x14ac:dyDescent="0.2">
      <c r="A45" s="21"/>
      <c r="B45" s="31" t="s">
        <v>77</v>
      </c>
      <c r="C45" s="32"/>
      <c r="D45" s="29">
        <f t="shared" si="0"/>
        <v>0.12517050469389393</v>
      </c>
      <c r="E45" s="33">
        <f>SUM(E41:E44)</f>
        <v>3120000</v>
      </c>
    </row>
    <row r="46" spans="1:13" ht="15" x14ac:dyDescent="0.2">
      <c r="A46" s="7" t="s">
        <v>78</v>
      </c>
      <c r="B46" s="7" t="s">
        <v>79</v>
      </c>
      <c r="C46" s="9"/>
      <c r="D46" s="14"/>
      <c r="E46" s="20"/>
    </row>
    <row r="47" spans="1:13" ht="15" x14ac:dyDescent="0.2">
      <c r="A47" s="7" t="s">
        <v>91</v>
      </c>
      <c r="B47" s="7" t="s">
        <v>81</v>
      </c>
      <c r="C47" s="9"/>
      <c r="D47" s="14">
        <f t="shared" si="0"/>
        <v>0.15245125571692208</v>
      </c>
      <c r="E47" s="20">
        <v>3800000</v>
      </c>
      <c r="G47" s="3"/>
      <c r="H47" s="3"/>
      <c r="I47" s="4"/>
      <c r="M47" s="18"/>
    </row>
    <row r="48" spans="1:13" s="5" customFormat="1" ht="15" x14ac:dyDescent="0.2">
      <c r="A48" s="21"/>
      <c r="B48" s="27" t="s">
        <v>82</v>
      </c>
      <c r="C48" s="28"/>
      <c r="D48" s="29">
        <f t="shared" si="0"/>
        <v>0.15245125571692208</v>
      </c>
      <c r="E48" s="30">
        <f>E47</f>
        <v>3800000</v>
      </c>
    </row>
    <row r="49" spans="1:5" ht="15" x14ac:dyDescent="0.2">
      <c r="A49" s="7" t="s">
        <v>83</v>
      </c>
      <c r="B49" s="7" t="s">
        <v>84</v>
      </c>
      <c r="C49" s="9"/>
      <c r="D49" s="14"/>
      <c r="E49" s="20"/>
    </row>
    <row r="50" spans="1:5" ht="15" x14ac:dyDescent="0.25">
      <c r="A50" s="24" t="s">
        <v>96</v>
      </c>
      <c r="B50" s="7" t="s">
        <v>86</v>
      </c>
      <c r="C50" s="9"/>
      <c r="D50" s="14">
        <f t="shared" si="0"/>
        <v>0</v>
      </c>
      <c r="E50" s="20">
        <v>0</v>
      </c>
    </row>
    <row r="51" spans="1:5" ht="15" x14ac:dyDescent="0.25">
      <c r="A51" s="24" t="s">
        <v>98</v>
      </c>
      <c r="B51" s="7" t="s">
        <v>87</v>
      </c>
      <c r="C51" s="9"/>
      <c r="D51" s="14">
        <f t="shared" si="0"/>
        <v>4.3127657867287172E-2</v>
      </c>
      <c r="E51" s="20">
        <v>1075000</v>
      </c>
    </row>
    <row r="52" spans="1:5" s="5" customFormat="1" ht="15" x14ac:dyDescent="0.2">
      <c r="A52" s="21"/>
      <c r="B52" s="27" t="s">
        <v>88</v>
      </c>
      <c r="C52" s="28"/>
      <c r="D52" s="29">
        <f t="shared" si="0"/>
        <v>4.3127657867287172E-2</v>
      </c>
      <c r="E52" s="30">
        <f>E50+E51</f>
        <v>1075000</v>
      </c>
    </row>
    <row r="53" spans="1:5" ht="15" x14ac:dyDescent="0.2">
      <c r="A53" s="7" t="s">
        <v>89</v>
      </c>
      <c r="B53" s="7" t="s">
        <v>90</v>
      </c>
      <c r="C53" s="9"/>
      <c r="D53" s="14">
        <f t="shared" si="0"/>
        <v>0</v>
      </c>
      <c r="E53" s="20"/>
    </row>
    <row r="54" spans="1:5" ht="15" x14ac:dyDescent="0.2">
      <c r="A54" s="7" t="s">
        <v>106</v>
      </c>
      <c r="B54" s="7" t="s">
        <v>92</v>
      </c>
      <c r="C54" s="9"/>
      <c r="D54" s="14">
        <f t="shared" si="0"/>
        <v>1.4442750541603145E-2</v>
      </c>
      <c r="E54" s="20">
        <v>360000</v>
      </c>
    </row>
    <row r="55" spans="1:5" s="5" customFormat="1" ht="15" x14ac:dyDescent="0.2">
      <c r="A55" s="21"/>
      <c r="B55" s="27" t="s">
        <v>93</v>
      </c>
      <c r="C55" s="28"/>
      <c r="D55" s="29">
        <f t="shared" si="0"/>
        <v>1.4442750541603145E-2</v>
      </c>
      <c r="E55" s="30">
        <f>E54</f>
        <v>360000</v>
      </c>
    </row>
    <row r="56" spans="1:5" ht="15" x14ac:dyDescent="0.2">
      <c r="A56" s="7" t="s">
        <v>94</v>
      </c>
      <c r="B56" s="7" t="s">
        <v>95</v>
      </c>
      <c r="C56" s="9"/>
      <c r="D56" s="14"/>
      <c r="E56" s="20"/>
    </row>
    <row r="57" spans="1:5" ht="15" x14ac:dyDescent="0.2">
      <c r="A57" s="7" t="s">
        <v>107</v>
      </c>
      <c r="B57" s="7" t="s">
        <v>97</v>
      </c>
      <c r="C57" s="9"/>
      <c r="D57" s="14">
        <f t="shared" si="0"/>
        <v>2.2867688357538312E-2</v>
      </c>
      <c r="E57" s="20">
        <v>570000</v>
      </c>
    </row>
    <row r="58" spans="1:5" ht="15" x14ac:dyDescent="0.2">
      <c r="A58" s="7" t="s">
        <v>108</v>
      </c>
      <c r="B58" s="7" t="s">
        <v>99</v>
      </c>
      <c r="C58" s="9"/>
      <c r="D58" s="14">
        <f t="shared" si="0"/>
        <v>4.0118751504453182E-2</v>
      </c>
      <c r="E58" s="20">
        <v>1000000</v>
      </c>
    </row>
    <row r="59" spans="1:5" ht="15" x14ac:dyDescent="0.2">
      <c r="A59" s="7"/>
      <c r="B59" s="34" t="s">
        <v>100</v>
      </c>
      <c r="C59" s="35"/>
      <c r="D59" s="29">
        <f t="shared" si="0"/>
        <v>6.2986439861991497E-2</v>
      </c>
      <c r="E59" s="36">
        <f>SUM(E56:E58)</f>
        <v>1570000</v>
      </c>
    </row>
    <row r="60" spans="1:5" ht="15" x14ac:dyDescent="0.2">
      <c r="A60" s="7"/>
      <c r="B60" s="11" t="s">
        <v>101</v>
      </c>
      <c r="C60" s="22"/>
      <c r="D60" s="15">
        <v>1</v>
      </c>
      <c r="E60" s="23">
        <f>E7+E20+E29+E39+E45+E48+E52+E55+E59</f>
        <v>24926000</v>
      </c>
    </row>
    <row r="61" spans="1:5" ht="15" x14ac:dyDescent="0.25"/>
    <row r="62" spans="1:5" ht="15" x14ac:dyDescent="0.25">
      <c r="B62" s="26"/>
    </row>
    <row r="65" spans="6:8" ht="15.75" customHeight="1" x14ac:dyDescent="0.25">
      <c r="F65" s="4"/>
      <c r="G65" s="4"/>
      <c r="H65" s="4"/>
    </row>
    <row r="66" spans="6:8" ht="15.75" customHeight="1" x14ac:dyDescent="0.25">
      <c r="F66" s="19"/>
      <c r="G66" s="19"/>
      <c r="H66" s="19"/>
    </row>
  </sheetData>
  <mergeCells count="1">
    <mergeCell ref="B1:E1"/>
  </mergeCells>
  <pageMargins left="0.7" right="0.7" top="0.75" bottom="0.75" header="0.3" footer="0.3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Paweł Jabłoński</cp:lastModifiedBy>
  <cp:lastPrinted>2023-12-08T10:27:29Z</cp:lastPrinted>
  <dcterms:modified xsi:type="dcterms:W3CDTF">2023-12-08T10:27:29Z</dcterms:modified>
</cp:coreProperties>
</file>