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ymiana-ZPO\GAZ\2025-2026\POSTĘPOWANIE 2 - 01.10.2024\"/>
    </mc:Choice>
  </mc:AlternateContent>
  <xr:revisionPtr revIDLastSave="0" documentId="13_ncr:1_{8C385E1A-6A61-4016-8AA9-6A12A72DF74B}" xr6:coauthVersionLast="36" xr6:coauthVersionMax="36" xr10:uidLastSave="{00000000-0000-0000-0000-000000000000}"/>
  <bookViews>
    <workbookView xWindow="0" yWindow="0" windowWidth="26805" windowHeight="11820" xr2:uid="{AB09425B-C83D-4A81-A7A5-D1780D50D0B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6" i="1" l="1"/>
  <c r="Q111" i="1"/>
  <c r="Q109" i="1"/>
  <c r="Q105" i="1"/>
  <c r="R103" i="1"/>
  <c r="Q101" i="1"/>
  <c r="Q98" i="1"/>
  <c r="K150" i="1"/>
  <c r="K24" i="1"/>
  <c r="K22" i="1"/>
  <c r="K159" i="1" l="1"/>
  <c r="Q159" i="1" s="1"/>
  <c r="R159" i="1" s="1"/>
  <c r="K156" i="1"/>
  <c r="Q156" i="1" s="1"/>
  <c r="R156" i="1" s="1"/>
  <c r="K155" i="1"/>
  <c r="K153" i="1"/>
  <c r="Q153" i="1" s="1"/>
  <c r="R153" i="1" s="1"/>
  <c r="K151" i="1"/>
  <c r="Q151" i="1" s="1"/>
  <c r="R151" i="1" s="1"/>
  <c r="Q150" i="1"/>
  <c r="R150" i="1" s="1"/>
  <c r="K148" i="1"/>
  <c r="Q148" i="1" s="1"/>
  <c r="R148" i="1" s="1"/>
  <c r="K146" i="1"/>
  <c r="Q146" i="1" s="1"/>
  <c r="R146" i="1" s="1"/>
  <c r="K144" i="1"/>
  <c r="Q144" i="1" s="1"/>
  <c r="R144" i="1" s="1"/>
  <c r="K143" i="1"/>
  <c r="Q143" i="1" s="1"/>
  <c r="R143" i="1" s="1"/>
  <c r="K142" i="1"/>
  <c r="Q142" i="1" s="1"/>
  <c r="R142" i="1" s="1"/>
  <c r="K140" i="1"/>
  <c r="Q140" i="1" s="1"/>
  <c r="R140" i="1" s="1"/>
  <c r="K139" i="1"/>
  <c r="Q139" i="1" s="1"/>
  <c r="R139" i="1" s="1"/>
  <c r="K138" i="1"/>
  <c r="Q138" i="1" s="1"/>
  <c r="R138" i="1" s="1"/>
  <c r="K137" i="1"/>
  <c r="K134" i="1"/>
  <c r="Q134" i="1" s="1"/>
  <c r="R134" i="1" s="1"/>
  <c r="K131" i="1"/>
  <c r="Q131" i="1" s="1"/>
  <c r="R131" i="1" s="1"/>
  <c r="K129" i="1"/>
  <c r="Q129" i="1" s="1"/>
  <c r="R129" i="1" s="1"/>
  <c r="K126" i="1"/>
  <c r="R126" i="1" s="1"/>
  <c r="K124" i="1"/>
  <c r="Q124" i="1" s="1"/>
  <c r="R124" i="1" s="1"/>
  <c r="Q122" i="1"/>
  <c r="R122" i="1" s="1"/>
  <c r="K122" i="1"/>
  <c r="K120" i="1"/>
  <c r="Q120" i="1" s="1"/>
  <c r="R120" i="1" s="1"/>
  <c r="K117" i="1"/>
  <c r="Q117" i="1" s="1"/>
  <c r="R117" i="1" s="1"/>
  <c r="K115" i="1"/>
  <c r="Q115" i="1" s="1"/>
  <c r="R115" i="1" s="1"/>
  <c r="K113" i="1"/>
  <c r="Q113" i="1" s="1"/>
  <c r="R113" i="1" s="1"/>
  <c r="K111" i="1"/>
  <c r="R111" i="1" s="1"/>
  <c r="K110" i="1"/>
  <c r="Q110" i="1" s="1"/>
  <c r="R110" i="1" s="1"/>
  <c r="K109" i="1"/>
  <c r="R109" i="1" s="1"/>
  <c r="K107" i="1"/>
  <c r="Q107" i="1" s="1"/>
  <c r="R107" i="1" s="1"/>
  <c r="K105" i="1"/>
  <c r="R105" i="1" s="1"/>
  <c r="K103" i="1"/>
  <c r="Q103" i="1" s="1"/>
  <c r="K101" i="1"/>
  <c r="R101" i="1" s="1"/>
  <c r="K98" i="1"/>
  <c r="R98" i="1" s="1"/>
  <c r="R160" i="1" s="1"/>
  <c r="K96" i="1"/>
  <c r="Q96" i="1" s="1"/>
  <c r="R96" i="1" s="1"/>
  <c r="K94" i="1"/>
  <c r="Q94" i="1" s="1"/>
  <c r="R94" i="1" s="1"/>
  <c r="K92" i="1"/>
  <c r="Q92" i="1" s="1"/>
  <c r="R92" i="1" s="1"/>
  <c r="K91" i="1"/>
  <c r="Q91" i="1" s="1"/>
  <c r="R91" i="1" s="1"/>
  <c r="K89" i="1"/>
  <c r="Q89" i="1" s="1"/>
  <c r="R89" i="1" s="1"/>
  <c r="K85" i="1"/>
  <c r="Q85" i="1" s="1"/>
  <c r="R85" i="1" s="1"/>
  <c r="K83" i="1"/>
  <c r="Q83" i="1" s="1"/>
  <c r="R83" i="1" s="1"/>
  <c r="K81" i="1"/>
  <c r="Q81" i="1" s="1"/>
  <c r="R81" i="1" s="1"/>
  <c r="K79" i="1"/>
  <c r="Q79" i="1" s="1"/>
  <c r="R79" i="1" s="1"/>
  <c r="K76" i="1"/>
  <c r="Q76" i="1" s="1"/>
  <c r="R76" i="1" s="1"/>
  <c r="K73" i="1"/>
  <c r="Q73" i="1" s="1"/>
  <c r="R73" i="1" s="1"/>
  <c r="K71" i="1"/>
  <c r="Q71" i="1" s="1"/>
  <c r="R71" i="1" s="1"/>
  <c r="K69" i="1"/>
  <c r="Q69" i="1" s="1"/>
  <c r="R69" i="1" s="1"/>
  <c r="K68" i="1"/>
  <c r="Q68" i="1" s="1"/>
  <c r="R68" i="1" s="1"/>
  <c r="K66" i="1"/>
  <c r="Q66" i="1" s="1"/>
  <c r="R66" i="1" s="1"/>
  <c r="K64" i="1"/>
  <c r="Q64" i="1" s="1"/>
  <c r="R64" i="1" s="1"/>
  <c r="K62" i="1"/>
  <c r="Q62" i="1" s="1"/>
  <c r="R62" i="1" s="1"/>
  <c r="K60" i="1"/>
  <c r="Q60" i="1" s="1"/>
  <c r="R60" i="1" s="1"/>
  <c r="K58" i="1"/>
  <c r="Q58" i="1" s="1"/>
  <c r="R58" i="1" s="1"/>
  <c r="K56" i="1"/>
  <c r="Q56" i="1" s="1"/>
  <c r="R56" i="1" s="1"/>
  <c r="K53" i="1"/>
  <c r="Q53" i="1" s="1"/>
  <c r="R53" i="1" s="1"/>
  <c r="K51" i="1"/>
  <c r="Q51" i="1" s="1"/>
  <c r="R51" i="1" s="1"/>
  <c r="K49" i="1"/>
  <c r="Q49" i="1" s="1"/>
  <c r="K47" i="1"/>
  <c r="Q47" i="1" s="1"/>
  <c r="R47" i="1" s="1"/>
  <c r="K45" i="1"/>
  <c r="Q45" i="1" s="1"/>
  <c r="R45" i="1" s="1"/>
  <c r="K43" i="1"/>
  <c r="Q43" i="1" s="1"/>
  <c r="R43" i="1" s="1"/>
  <c r="K41" i="1"/>
  <c r="Q41" i="1" s="1"/>
  <c r="R41" i="1" s="1"/>
  <c r="K39" i="1"/>
  <c r="Q39" i="1" s="1"/>
  <c r="R39" i="1" s="1"/>
  <c r="K37" i="1"/>
  <c r="Q37" i="1" s="1"/>
  <c r="R37" i="1" s="1"/>
  <c r="K35" i="1"/>
  <c r="Q35" i="1" s="1"/>
  <c r="R35" i="1" s="1"/>
  <c r="K33" i="1"/>
  <c r="Q33" i="1" s="1"/>
  <c r="R33" i="1" s="1"/>
  <c r="K31" i="1"/>
  <c r="Q31" i="1" s="1"/>
  <c r="R31" i="1" s="1"/>
  <c r="K29" i="1"/>
  <c r="Q29" i="1" s="1"/>
  <c r="R29" i="1" s="1"/>
  <c r="K26" i="1"/>
  <c r="Q26" i="1" s="1"/>
  <c r="R26" i="1" s="1"/>
  <c r="Q24" i="1"/>
  <c r="Q22" i="1"/>
  <c r="R22" i="1" s="1"/>
  <c r="K20" i="1"/>
  <c r="Q137" i="1" l="1"/>
  <c r="R137" i="1" s="1"/>
  <c r="Q155" i="1"/>
  <c r="R155" i="1" s="1"/>
  <c r="K160" i="1"/>
  <c r="Q20" i="1"/>
  <c r="R20" i="1" s="1"/>
  <c r="R24" i="1"/>
  <c r="Q160" i="1"/>
  <c r="R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Kruk Justyna</author>
  </authors>
  <commentList>
    <comment ref="M18" authorId="0" shapeId="0" xr:uid="{6D8973D1-8C9C-45CB-8BE3-E5A5C137BAC4}">
      <text>
        <r>
          <rPr>
            <b/>
            <sz val="9"/>
            <color indexed="81"/>
            <rFont val="Tahoma"/>
            <family val="2"/>
            <charset val="238"/>
          </rPr>
          <t>Kruk Justyna:</t>
        </r>
        <r>
          <rPr>
            <sz val="9"/>
            <color indexed="81"/>
            <rFont val="Tahoma"/>
            <family val="2"/>
            <charset val="238"/>
          </rPr>
          <t xml:space="preserve">
może warto byłoby wstawić określenie tej "jednostki", czyli kWh?</t>
        </r>
      </text>
    </comment>
  </commentList>
</comments>
</file>

<file path=xl/sharedStrings.xml><?xml version="1.0" encoding="utf-8"?>
<sst xmlns="http://schemas.openxmlformats.org/spreadsheetml/2006/main" count="797" uniqueCount="402">
  <si>
    <t>FORMULARZ CENOWY</t>
  </si>
  <si>
    <t>C = (CP*LM)+(PZ*CZ)+(CD*LM)+(CO*PZ)</t>
  </si>
  <si>
    <t xml:space="preserve">gdzie: </t>
  </si>
  <si>
    <r>
      <t xml:space="preserve">C - </t>
    </r>
    <r>
      <rPr>
        <sz val="10"/>
        <rFont val="Calibri"/>
        <family val="2"/>
        <charset val="238"/>
        <scheme val="minor"/>
      </rPr>
      <t>oznacza cenę netto zamówienia za dostarczone paliwo gazowe do wymienionego obiektu (zł),</t>
    </r>
  </si>
  <si>
    <r>
      <t xml:space="preserve">CZ - </t>
    </r>
    <r>
      <rPr>
        <sz val="10"/>
        <rFont val="Calibri"/>
        <family val="2"/>
        <charset val="238"/>
        <scheme val="minor"/>
      </rPr>
      <t>oznacza cenę jednostkową za paliwo gazowe zamówioną dla wymienionego obiektu (zł/kWh),</t>
    </r>
  </si>
  <si>
    <r>
      <t xml:space="preserve">CP - </t>
    </r>
    <r>
      <rPr>
        <sz val="10"/>
        <rFont val="Calibri"/>
        <family val="2"/>
        <charset val="238"/>
        <scheme val="minor"/>
      </rPr>
      <t>oznacza stawkę opłaty abonamentowej dla wymienionego obiektu (zł/miesiąc),</t>
    </r>
  </si>
  <si>
    <r>
      <t xml:space="preserve">LM - </t>
    </r>
    <r>
      <rPr>
        <sz val="10"/>
        <rFont val="Calibri"/>
        <family val="2"/>
        <charset val="238"/>
        <scheme val="minor"/>
      </rPr>
      <t>oznacza liczbę miesięcy obowiązywania umowy dla wymienionego obiektu,</t>
    </r>
  </si>
  <si>
    <r>
      <t xml:space="preserve">PZ - </t>
    </r>
    <r>
      <rPr>
        <sz val="10"/>
        <rFont val="Calibri"/>
        <family val="2"/>
        <charset val="238"/>
        <scheme val="minor"/>
      </rPr>
      <t>oznacza planowane zużycie paliwa gazowego dla wymienionego obiektu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w okresie obowiązywania umowy,</t>
    </r>
  </si>
  <si>
    <r>
      <t xml:space="preserve">CD - </t>
    </r>
    <r>
      <rPr>
        <sz val="10"/>
        <rFont val="Calibri"/>
        <family val="2"/>
        <charset val="238"/>
        <scheme val="minor"/>
      </rPr>
      <t>oznacza stawkę opłaty sieciowej stałej paliwa gazowego dostarczonego dla wymienionego obiektu (zł/m-c) w grupie taryfowej od W-1.1 do W-4, [zł(kWh/h) za h] w grupie taryfowej W-5.1</t>
    </r>
  </si>
  <si>
    <r>
      <t xml:space="preserve">CO -  </t>
    </r>
    <r>
      <rPr>
        <sz val="10"/>
        <rFont val="Calibri"/>
        <family val="2"/>
        <charset val="238"/>
        <scheme val="minor"/>
      </rPr>
      <t>oznacza stawkę opłaty sieciowej zmiennej dla wymienionego obiektu (zł/kWh).</t>
    </r>
  </si>
  <si>
    <t>Lp.</t>
  </si>
  <si>
    <t>Nazwa szkoły/placówki oświatowej</t>
  </si>
  <si>
    <t>Miejscowość</t>
  </si>
  <si>
    <t>Kod pocztowy</t>
  </si>
  <si>
    <t>Adres punktu poboru (ulica, nr)</t>
  </si>
  <si>
    <t>Nr punktu poboru</t>
  </si>
  <si>
    <t>Nr gazomierza</t>
  </si>
  <si>
    <t>Grupa taryfowa</t>
  </si>
  <si>
    <t>Moc umowna w kWh</t>
  </si>
  <si>
    <t>Szacunkowe zużycie gazu w okresie 12-cy w kWh</t>
  </si>
  <si>
    <t>Szacunkowe zużycie w kWh w okresie trwania umowy*</t>
  </si>
  <si>
    <t>Okres w miesiącach, na jaki zostanie zawarta umowa (01.01.2025 r. - 31.12.2026 r.)</t>
  </si>
  <si>
    <t>Cena jednostkowa netto 
(do 5 miejsc po przecinku)</t>
  </si>
  <si>
    <t>Opłata abonamentowa 
(m-c)</t>
  </si>
  <si>
    <t>Opłata sieciowa stała</t>
  </si>
  <si>
    <t>Opłata sieciowa zmienna</t>
  </si>
  <si>
    <t xml:space="preserve">Cena netto 
(2 miejsca po przecinku) </t>
  </si>
  <si>
    <t>Data, od której będzie obowiązywała Umowa</t>
  </si>
  <si>
    <t>Przeznaczenie paliwa gazowego</t>
  </si>
  <si>
    <t>PZ</t>
  </si>
  <si>
    <t>LM</t>
  </si>
  <si>
    <t>CZ</t>
  </si>
  <si>
    <t>CP</t>
  </si>
  <si>
    <t>CD</t>
  </si>
  <si>
    <t>CO</t>
  </si>
  <si>
    <t>C</t>
  </si>
  <si>
    <t>Wc</t>
  </si>
  <si>
    <t>Urządzenie gazowe</t>
  </si>
  <si>
    <t>Liczba urządzeń</t>
  </si>
  <si>
    <t>Moc urządzenia (kW)</t>
  </si>
  <si>
    <t>Przedszkole nr 1</t>
  </si>
  <si>
    <t>Warszawa</t>
  </si>
  <si>
    <t>00-132</t>
  </si>
  <si>
    <t>Grzybowska 12/14a</t>
  </si>
  <si>
    <t>8018590365500054657491</t>
  </si>
  <si>
    <t>XM1400401667</t>
  </si>
  <si>
    <t>PGNiG: W-2.1, OSD: W-2.1_WA</t>
  </si>
  <si>
    <t>do 110</t>
  </si>
  <si>
    <t>01.01.2025</t>
  </si>
  <si>
    <t>Kuchnia gazowa</t>
  </si>
  <si>
    <t>Taboret gazowy</t>
  </si>
  <si>
    <t>Przedszkole nr 2</t>
  </si>
  <si>
    <t>00-143</t>
  </si>
  <si>
    <t>Orla 11</t>
  </si>
  <si>
    <t>8018590365500064477454</t>
  </si>
  <si>
    <t>XM1400150206</t>
  </si>
  <si>
    <t>PGNiG: W-2.12T; OSD: W-2.1_WA</t>
  </si>
  <si>
    <t>Przedszkole nr 4</t>
  </si>
  <si>
    <t>00-137</t>
  </si>
  <si>
    <t>Elektoralna 15/17</t>
  </si>
  <si>
    <t>8018590365500054279341</t>
  </si>
  <si>
    <t>XI1700722111</t>
  </si>
  <si>
    <t>Przedszkole nr 5</t>
  </si>
  <si>
    <t>00-407</t>
  </si>
  <si>
    <t>Okrąg 6B</t>
  </si>
  <si>
    <t>8018590365500062187096</t>
  </si>
  <si>
    <t>18M2UGG6 13001771922</t>
  </si>
  <si>
    <t>Przedszkole Integracyjne nr 6</t>
  </si>
  <si>
    <t>00-430</t>
  </si>
  <si>
    <t>Cecylii Śniegockiej 4/6</t>
  </si>
  <si>
    <t>8018590365500058549624</t>
  </si>
  <si>
    <t>PGNiG: W-4, OSD: W-4_WA</t>
  </si>
  <si>
    <t>Piec gazowy C.O.</t>
  </si>
  <si>
    <t>Terma gazowa c.w.u.</t>
  </si>
  <si>
    <t>Przedszkole z Oddziałami Integracyjnymi nr 7 w Warszawie</t>
  </si>
  <si>
    <t>00-318</t>
  </si>
  <si>
    <t>Sowia 4</t>
  </si>
  <si>
    <t>8018590365500063773816</t>
  </si>
  <si>
    <t>09M6G4L13000024805/092582237</t>
  </si>
  <si>
    <t xml:space="preserve">Kuchnia gazowa </t>
  </si>
  <si>
    <t>Przedszkole Integracyjne nr 8</t>
  </si>
  <si>
    <t>00-149</t>
  </si>
  <si>
    <t>Karmelicka 3B</t>
  </si>
  <si>
    <t>8018590365500064150722</t>
  </si>
  <si>
    <t>G4 18MUGG413001931429</t>
  </si>
  <si>
    <t>Przedszkole nr 9</t>
  </si>
  <si>
    <t>00-162</t>
  </si>
  <si>
    <t>Dzielna 5A</t>
  </si>
  <si>
    <t>8018590365500056584795</t>
  </si>
  <si>
    <t>XM2204277744</t>
  </si>
  <si>
    <t xml:space="preserve"> Przedszkole nr 10</t>
  </si>
  <si>
    <t>00-153</t>
  </si>
  <si>
    <t>Nowolipki 10A</t>
  </si>
  <si>
    <t>8018590365500064118708</t>
  </si>
  <si>
    <t>05M6G4L 13000091873</t>
  </si>
  <si>
    <t xml:space="preserve"> Przedszkole nr 11</t>
  </si>
  <si>
    <t>00-184</t>
  </si>
  <si>
    <t>Stanisława Dubois 3</t>
  </si>
  <si>
    <t>8018590365500059740105</t>
  </si>
  <si>
    <t>XM0200086417</t>
  </si>
  <si>
    <t xml:space="preserve"> Przedszkole nr 12</t>
  </si>
  <si>
    <t>00-176</t>
  </si>
  <si>
    <t>Niska 9</t>
  </si>
  <si>
    <t>8018590365500062049790</t>
  </si>
  <si>
    <t>G1 XI1700815155</t>
  </si>
  <si>
    <t>Przedszkole nr 13</t>
  </si>
  <si>
    <t>00-248</t>
  </si>
  <si>
    <t>Leona Schillera 6A</t>
  </si>
  <si>
    <t>8018590365500058994219</t>
  </si>
  <si>
    <t>08M6G4L 13000099521</t>
  </si>
  <si>
    <t xml:space="preserve"> do 110</t>
  </si>
  <si>
    <t>Przedszkole nr 14</t>
  </si>
  <si>
    <t>00-095</t>
  </si>
  <si>
    <t>Senatorska 24A</t>
  </si>
  <si>
    <t>8018590365500067624107</t>
  </si>
  <si>
    <t>XM1801972568</t>
  </si>
  <si>
    <t>Przedszkole nr 16 "Zaczarowany Zakątek"</t>
  </si>
  <si>
    <t>00-033</t>
  </si>
  <si>
    <t>Wojciecha Górskiego 5A</t>
  </si>
  <si>
    <t>8018590365500057724923</t>
  </si>
  <si>
    <t>XM1902364874</t>
  </si>
  <si>
    <t>Przedszkole nr 17 "Kółko Graniaste"</t>
  </si>
  <si>
    <t>00-055</t>
  </si>
  <si>
    <t>Henryka Dąbrowskiego 10</t>
  </si>
  <si>
    <t>8018590365500064688645</t>
  </si>
  <si>
    <t>19MUGG413002390758</t>
  </si>
  <si>
    <t>Przedszkole nr 19</t>
  </si>
  <si>
    <t>00-656</t>
  </si>
  <si>
    <t>J.J. Śniadeckich 12</t>
  </si>
  <si>
    <t>8018590365500065036063</t>
  </si>
  <si>
    <t>XM1902346634</t>
  </si>
  <si>
    <t>Przedszkole z Oddziałami Integracyjnymi nr 20</t>
  </si>
  <si>
    <t>00-574</t>
  </si>
  <si>
    <t>Stefanii Sempołowskiej 2A</t>
  </si>
  <si>
    <t>8018590365500058761941</t>
  </si>
  <si>
    <t>XM0800013943</t>
  </si>
  <si>
    <t>PGNiG: W-3.6, OSD: W-3.6_WA</t>
  </si>
  <si>
    <t>Piec konwekcyjny</t>
  </si>
  <si>
    <t>Przedszkole nr 21</t>
  </si>
  <si>
    <t>00-639</t>
  </si>
  <si>
    <t>Marszałkowska 27/35A</t>
  </si>
  <si>
    <t>8018590365500060105610</t>
  </si>
  <si>
    <t>XM2103293720</t>
  </si>
  <si>
    <t>Przedszkole nr 24</t>
  </si>
  <si>
    <t>00-345</t>
  </si>
  <si>
    <t>Drewniana 10/16</t>
  </si>
  <si>
    <t>8018590365500069676036</t>
  </si>
  <si>
    <t>XM1902205367</t>
  </si>
  <si>
    <t>Przedszkole nr 25</t>
  </si>
  <si>
    <t>00-621</t>
  </si>
  <si>
    <t>Tadeusza Boya-Żeleńskiego 4A</t>
  </si>
  <si>
    <t>8018590365500066628014</t>
  </si>
  <si>
    <t>11AG413025113458</t>
  </si>
  <si>
    <t>Przedszkole nr 26</t>
  </si>
  <si>
    <t>00-643</t>
  </si>
  <si>
    <t>Nowowiejska 1/3</t>
  </si>
  <si>
    <t>8018590365500057869624</t>
  </si>
  <si>
    <t>05M6G4l13000091307</t>
  </si>
  <si>
    <t>Przedszkole nr 30 "Zielona Łódeczka"</t>
  </si>
  <si>
    <t xml:space="preserve">Warszawa </t>
  </si>
  <si>
    <t>00-451</t>
  </si>
  <si>
    <t>Rozbrat 10/14</t>
  </si>
  <si>
    <t>8018590365500059216129</t>
  </si>
  <si>
    <t>03694714</t>
  </si>
  <si>
    <t>Przedszkole nr 31 im. Zdzisława Witwickiego</t>
  </si>
  <si>
    <t>00-525</t>
  </si>
  <si>
    <t>Krucza 19</t>
  </si>
  <si>
    <t>8018590365500067398435</t>
  </si>
  <si>
    <t>XM1500561471</t>
  </si>
  <si>
    <t>Przedszkole nr 32</t>
  </si>
  <si>
    <t>00-511</t>
  </si>
  <si>
    <t>Nowogrodzka 17</t>
  </si>
  <si>
    <t>8018590365500065636164</t>
  </si>
  <si>
    <t>Przedszkole nr 33</t>
  </si>
  <si>
    <t>00-679</t>
  </si>
  <si>
    <t>Wilcza 55/63</t>
  </si>
  <si>
    <t>8018590365500057596230</t>
  </si>
  <si>
    <t>XM2002855893</t>
  </si>
  <si>
    <t>Przedszkole nr 34</t>
  </si>
  <si>
    <t>00-688</t>
  </si>
  <si>
    <t>Emilii Plater 5</t>
  </si>
  <si>
    <t>8018590365500065126061</t>
  </si>
  <si>
    <t>Przedszkole nr 35</t>
  </si>
  <si>
    <t>Wojciecha Górskiego 1</t>
  </si>
  <si>
    <t>8018590365500069447827</t>
  </si>
  <si>
    <t>XM1801771907</t>
  </si>
  <si>
    <t>Podwójny taboret gaz.</t>
  </si>
  <si>
    <t>Przedszkole nr 36 "Odkrywcy Nowego Świata"</t>
  </si>
  <si>
    <t>00-042</t>
  </si>
  <si>
    <t>Nowy Świat 41A</t>
  </si>
  <si>
    <t>8018590365500062904624</t>
  </si>
  <si>
    <t>15N2G10L28000765081</t>
  </si>
  <si>
    <t>Przedszkole Integracyjne nr 38</t>
  </si>
  <si>
    <t>00-142</t>
  </si>
  <si>
    <t>pl. Bankowy 3/5</t>
  </si>
  <si>
    <t>8018590365500066041523</t>
  </si>
  <si>
    <t>XA11125112823</t>
  </si>
  <si>
    <t>Przedszkole nr 42</t>
  </si>
  <si>
    <t>00-460</t>
  </si>
  <si>
    <t>Agrykola 9</t>
  </si>
  <si>
    <t>8018590365500054894940</t>
  </si>
  <si>
    <t>XM2305010030</t>
  </si>
  <si>
    <t>Przedszkole nr 44</t>
  </si>
  <si>
    <t>00-404</t>
  </si>
  <si>
    <t>Ludna 8</t>
  </si>
  <si>
    <t>8018590365500068345360</t>
  </si>
  <si>
    <t>XM1902490736</t>
  </si>
  <si>
    <t>Przedszkole nr 72</t>
  </si>
  <si>
    <t>00-145</t>
  </si>
  <si>
    <t>Solidarności 72B</t>
  </si>
  <si>
    <t>8018590365500056057381</t>
  </si>
  <si>
    <t>19MUGG413002095522</t>
  </si>
  <si>
    <t>Przedszkole nr 82 Kolorowe Kredki"</t>
  </si>
  <si>
    <t>00-568</t>
  </si>
  <si>
    <t>Natolińska 2</t>
  </si>
  <si>
    <t>XM1500765077</t>
  </si>
  <si>
    <t>Przedszkole nr 122</t>
  </si>
  <si>
    <t>00-438</t>
  </si>
  <si>
    <t>Solec 37</t>
  </si>
  <si>
    <t>8018590365500066768970</t>
  </si>
  <si>
    <t>05M6G4L13000042585</t>
  </si>
  <si>
    <t>Przedszkole nr 206</t>
  </si>
  <si>
    <t>00-233</t>
  </si>
  <si>
    <t>Franciszkańska 7</t>
  </si>
  <si>
    <t>8018590365500055998883</t>
  </si>
  <si>
    <t>XM1300335597</t>
  </si>
  <si>
    <t>Przedszkole nr 208</t>
  </si>
  <si>
    <t>Dzielna 1A</t>
  </si>
  <si>
    <t>8018590365500054316657</t>
  </si>
  <si>
    <t>10M6G4L13000220808</t>
  </si>
  <si>
    <t>PGNiG: W-1.12T, OSD: W-1.1_WA</t>
  </si>
  <si>
    <t>Zespół Szkolno-Przedszkolny nr 8</t>
  </si>
  <si>
    <t>00-380</t>
  </si>
  <si>
    <t>Leona Kruczkowskiego 12B</t>
  </si>
  <si>
    <t>8018590365500055744466</t>
  </si>
  <si>
    <t>XM1500948442</t>
  </si>
  <si>
    <t>PGNiG: BW-3.12T / W-3.6_WA</t>
  </si>
  <si>
    <t>Szkoła Podstawowa nr 1 im. Gustawa Morcinka</t>
  </si>
  <si>
    <t>Wilcza 53</t>
  </si>
  <si>
    <t>8018590365500060162903</t>
  </si>
  <si>
    <t>15MUGG4 13000870548</t>
  </si>
  <si>
    <t>Szkoła Podstawowa nr 12 im. Powstańców Śląskich</t>
  </si>
  <si>
    <t>00-458</t>
  </si>
  <si>
    <t>Górnośląska 45</t>
  </si>
  <si>
    <t>8018590365500065433626</t>
  </si>
  <si>
    <t>XM210375321</t>
  </si>
  <si>
    <t>Szkoła Podstawowa nr 29 im. Giuseppe Garibaldiego</t>
  </si>
  <si>
    <t>00-446</t>
  </si>
  <si>
    <t>Fabryczna 19</t>
  </si>
  <si>
    <t>8018590365500055283033</t>
  </si>
  <si>
    <t>17MUGG10 28001422125</t>
  </si>
  <si>
    <t>8018590365500065527691</t>
  </si>
  <si>
    <t>XM1902332257</t>
  </si>
  <si>
    <t>Szkoła Podstawowa nr 32 z Oddziałami Integracyjnymi im. Małego Powstańca</t>
  </si>
  <si>
    <t>00-190</t>
  </si>
  <si>
    <t>Meiselsa 1</t>
  </si>
  <si>
    <t>8018590365500065866226</t>
  </si>
  <si>
    <t>Niska 5</t>
  </si>
  <si>
    <t>8018590365500067548038</t>
  </si>
  <si>
    <t>XM2103690697</t>
  </si>
  <si>
    <t>8018590365500056126339</t>
  </si>
  <si>
    <t>XM1902182809</t>
  </si>
  <si>
    <t>Szkoła Podstawowa z Oddziałami Integracyjnymi nr 41 im. Żołnierzy Armii Krajowej Grupy Bojowej "Krybar"</t>
  </si>
  <si>
    <t>Drewniana 8</t>
  </si>
  <si>
    <t>8018590365500056269678</t>
  </si>
  <si>
    <t>12AG413025556802</t>
  </si>
  <si>
    <t>Szkoła Podstawowa nr 48 im. Adama Próchnika</t>
  </si>
  <si>
    <t>Stefanii Sempołowskiej 4</t>
  </si>
  <si>
    <t>8018590365500065280992</t>
  </si>
  <si>
    <t>07M6G6130000061362281584</t>
  </si>
  <si>
    <t>Szkoła Podstawowa nr 75 im. Marii Konopnickiej</t>
  </si>
  <si>
    <t xml:space="preserve">00-098 </t>
  </si>
  <si>
    <t>Niecała 14</t>
  </si>
  <si>
    <t>8018590365500068144802</t>
  </si>
  <si>
    <t>11AG4 13025184327</t>
  </si>
  <si>
    <t>Szkoła Podstawowa nr 158 im. Jana Kilińskiego</t>
  </si>
  <si>
    <t>00-232</t>
  </si>
  <si>
    <t>Ciasna 13</t>
  </si>
  <si>
    <t>8018590365500069021645</t>
  </si>
  <si>
    <t>17MUGG10 28001422123</t>
  </si>
  <si>
    <t>Szkoła Podstawowa nr 203 im. Antoniny i Jana Żabińskich</t>
  </si>
  <si>
    <t>00-546</t>
  </si>
  <si>
    <t>Ks. I. J. Skorupki 8</t>
  </si>
  <si>
    <t>8018590365500069585161</t>
  </si>
  <si>
    <t>19IBKG1, 613001200227</t>
  </si>
  <si>
    <t>Szkoła Podstawowa nr 210 im. Bohaterów Pawiaka</t>
  </si>
  <si>
    <t>00-163</t>
  </si>
  <si>
    <t>Karmelicka 13</t>
  </si>
  <si>
    <t>8018590365500064964770</t>
  </si>
  <si>
    <t>19MUGG4 13002095499</t>
  </si>
  <si>
    <t>Szkoła Podstawowa nr 211 z Oddziałami Integracyjnymi im. Janusza Korczaka</t>
  </si>
  <si>
    <t>00-029</t>
  </si>
  <si>
    <t>Nowy Świat 21A</t>
  </si>
  <si>
    <t>8018590365500057093166</t>
  </si>
  <si>
    <t>XM1500561481</t>
  </si>
  <si>
    <t>00-375</t>
  </si>
  <si>
    <t>Smolna 30</t>
  </si>
  <si>
    <t>8018590365500063283377</t>
  </si>
  <si>
    <t>XM1500626731</t>
  </si>
  <si>
    <t xml:space="preserve">PGNiG: BW-2.12T, OSD: W-2.1_WA </t>
  </si>
  <si>
    <t>Szkoła Podstawowa nr 220 im. Stanisława Kopczyńskiego</t>
  </si>
  <si>
    <t>00-133</t>
  </si>
  <si>
    <t>Jana Pawła II 26A</t>
  </si>
  <si>
    <t>8018590365500061816522</t>
  </si>
  <si>
    <t>17MUGG413001515371</t>
  </si>
  <si>
    <t>II Liceum Ogólnokształcące z Oddziałami Dwujęzycznymi im. Stefana Batorego</t>
  </si>
  <si>
    <t>00-459</t>
  </si>
  <si>
    <t>Myśliwiecka 6</t>
  </si>
  <si>
    <t>8018590365500062888894</t>
  </si>
  <si>
    <t>15KBKG25 33532022359</t>
  </si>
  <si>
    <t>Palnik gazowy</t>
  </si>
  <si>
    <t>V Liceum Ogólnokształcące im. Księcia Józefa Poniatowskiego</t>
  </si>
  <si>
    <t>00-150</t>
  </si>
  <si>
    <t>Nowolipie 8</t>
  </si>
  <si>
    <t>8018590365500056368876</t>
  </si>
  <si>
    <t>19MUGG10 28002379639</t>
  </si>
  <si>
    <t>Palnik gazowy Bunsena (pracownia chemiczna)</t>
  </si>
  <si>
    <t>XV Liceum Ogólnokształcące z Oddziałami Dwujęzycznymi im. Narcyzy Żmichowskiej w Warszawie</t>
  </si>
  <si>
    <t>00-591</t>
  </si>
  <si>
    <t>Klonowa 16</t>
  </si>
  <si>
    <t>8018590365500063649609</t>
  </si>
  <si>
    <t>XM2305495992</t>
  </si>
  <si>
    <t>Klonowa 14 lok. 3</t>
  </si>
  <si>
    <t>8018590365500068247787</t>
  </si>
  <si>
    <t>XI1901256778</t>
  </si>
  <si>
    <t>Klonowa 14 lok. 5</t>
  </si>
  <si>
    <t>8018590365500058413659</t>
  </si>
  <si>
    <t>XM2103683957</t>
  </si>
  <si>
    <t>XVII Liceum Ogólnokształcące z Oddziałami Dwujęzycznymi im. Andrzeja Frycza Modrzewskiego</t>
  </si>
  <si>
    <t>Elektoralna 5/7</t>
  </si>
  <si>
    <t>8018590365500069010069</t>
  </si>
  <si>
    <t>XK1532022359</t>
  </si>
  <si>
    <t>PGNiG: W-1.1, OSD: W-1.1_WA</t>
  </si>
  <si>
    <t>XVIII Liceum Ogólnokształcące im. Jana Zamoyskiego</t>
  </si>
  <si>
    <t>8018590365500068423938</t>
  </si>
  <si>
    <t>XM1400432676</t>
  </si>
  <si>
    <t>Palnik gazowy (pracownia chemiczna)</t>
  </si>
  <si>
    <t>XXVII Liceum Ogólnokształcące im. Tadeusza Czackiego</t>
  </si>
  <si>
    <t>00-625</t>
  </si>
  <si>
    <t>Polna 5</t>
  </si>
  <si>
    <t>8018590365500068869590</t>
  </si>
  <si>
    <t>07M2G10L 28000004029/072216052</t>
  </si>
  <si>
    <t>XXXVII Liceum Ogólnokształcące im. Jarosława Dąbrowskiego</t>
  </si>
  <si>
    <t>00-360</t>
  </si>
  <si>
    <t>Świętokrzyska 1</t>
  </si>
  <si>
    <t>8018590365500064489372</t>
  </si>
  <si>
    <t>19MUGG4 13002147769</t>
  </si>
  <si>
    <t>LXII Liceum Ogólnokształcące Mistrzostwa Sportowego 
im. Generała Broni Władysława Andersa</t>
  </si>
  <si>
    <t>00-216</t>
  </si>
  <si>
    <t>Konwiktorska 5/7</t>
  </si>
  <si>
    <t>8018590365500069766409</t>
  </si>
  <si>
    <t>14M6G4L 13000497911, 14M2G10L 28000432700</t>
  </si>
  <si>
    <t>LXVII Liceum Ogólnokształcące im. Jana Nowaka-Jeziorańskiego</t>
  </si>
  <si>
    <t>00-528</t>
  </si>
  <si>
    <t>Hoża 11/15</t>
  </si>
  <si>
    <t>'8018590365500063317195</t>
  </si>
  <si>
    <t>20MUGG4 13002717932</t>
  </si>
  <si>
    <t>LXXXI Liceum Ogólnokształcące im. Aleksandra Fredry</t>
  </si>
  <si>
    <t>00-180</t>
  </si>
  <si>
    <t>Miła 7</t>
  </si>
  <si>
    <t>'8018590365500056441425</t>
  </si>
  <si>
    <t>15MUGG4 13000948442</t>
  </si>
  <si>
    <t>CLVII Liceum Ogólnokształcące im. Marii Skłodowskiej-Curie</t>
  </si>
  <si>
    <t>00-052</t>
  </si>
  <si>
    <t>Świętokrzyska 18a</t>
  </si>
  <si>
    <t>8018590365500066697782</t>
  </si>
  <si>
    <t>19MUGG4 13002147761</t>
  </si>
  <si>
    <t>Technikum Kinematograficzno-Komputerowe im. Krzysztofa Kieślowskiego</t>
  </si>
  <si>
    <t>Polna 7</t>
  </si>
  <si>
    <t>8018590365500066377066</t>
  </si>
  <si>
    <t>08M6G4L 13000018420 / 082671211</t>
  </si>
  <si>
    <t>Młodzieżowy Dom Kultury im. Władysława Broniewskiego</t>
  </si>
  <si>
    <t>00-449</t>
  </si>
  <si>
    <t>Łazienkowska 7</t>
  </si>
  <si>
    <t>8018590365500019288302</t>
  </si>
  <si>
    <t>nr 33055849</t>
  </si>
  <si>
    <t>PGNiG: BW-5, OSD W-5.1_WA</t>
  </si>
  <si>
    <t>Piec gazowy</t>
  </si>
  <si>
    <t>Zespół Szkół Gastronomicznych im. prof. Eugeniusza Pijanowskiego</t>
  </si>
  <si>
    <t>00-680</t>
  </si>
  <si>
    <t>Poznańska 6/8</t>
  </si>
  <si>
    <t>8018590365500019261930</t>
  </si>
  <si>
    <t>nr 001275</t>
  </si>
  <si>
    <t>Patelnia gazowa</t>
  </si>
  <si>
    <t>Zespół Szkół Licealnych i Ekonomicznych Nr 1</t>
  </si>
  <si>
    <t>00-178</t>
  </si>
  <si>
    <t>Stawki 10</t>
  </si>
  <si>
    <t>8018590365500068333633</t>
  </si>
  <si>
    <t>20CEMG2, 513002254111</t>
  </si>
  <si>
    <t>RAZEM:</t>
  </si>
  <si>
    <r>
      <rPr>
        <b/>
        <u/>
        <sz val="14"/>
        <rFont val="Calibri"/>
        <family val="2"/>
        <charset val="238"/>
        <scheme val="minor"/>
      </rPr>
      <t>Łączne koszty związane z realizacją zamówienia</t>
    </r>
    <r>
      <rPr>
        <b/>
        <sz val="14"/>
        <rFont val="Calibri"/>
        <family val="2"/>
        <charset val="238"/>
        <scheme val="minor"/>
      </rPr>
      <t xml:space="preserve">: </t>
    </r>
  </si>
  <si>
    <t>1. Cena oferty netto: ….................................................... zł, słownie: …....................................................................................................................</t>
  </si>
  <si>
    <t xml:space="preserve">2. Cena oferty brutto: ….................................................. zł, słownie: ……................................................................................................................. </t>
  </si>
  <si>
    <t>3. W tym podatek VAT 23%:  ….......................................zł, słownie: ….....................................................................................................................</t>
  </si>
  <si>
    <t>WARTOŚĆ   NETTO,   BRUTTO   ORAZ  VAT  NALEŻY   PRZENIEŚĆ   DO   OFERTY</t>
  </si>
  <si>
    <t>Miejscowość: _________________________, data: _________________________</t>
  </si>
  <si>
    <r>
      <rPr>
        <b/>
        <i/>
        <sz val="8"/>
        <rFont val="Calibri"/>
        <family val="2"/>
        <charset val="238"/>
        <scheme val="minor"/>
      </rPr>
      <t xml:space="preserve">Załącznik nr 1 </t>
    </r>
    <r>
      <rPr>
        <i/>
        <sz val="8"/>
        <rFont val="Calibri"/>
        <family val="2"/>
        <charset val="238"/>
        <scheme val="minor"/>
      </rPr>
      <t>do Specyfikacji Warunków Zamówienia do postępowania o udzielenie warunków zamówienia p.n.:"Zakup paliwa gazowego, obejmujący dystrybucję i zakup gazu dla szkół i placówek oświatowych Dzielnicy Śródmieście m.st. Warszawy"</t>
    </r>
  </si>
  <si>
    <t xml:space="preserve">Cena brutto
cała umowa /24 m-ce/
(2 miejsca po przecinku) 
</t>
  </si>
  <si>
    <t>Formularz cenowy składany jest, pod rygorem nieważności, w formie elektronicznej lub w postaci elektronicznej opatrzonej podpisem zaufanym lub podpisem osobistym wraz z ofertą.</t>
  </si>
  <si>
    <r>
      <rPr>
        <b/>
        <u/>
        <sz val="14"/>
        <color rgb="FFFF0000"/>
        <rFont val="Calibri"/>
        <family val="2"/>
        <charset val="238"/>
        <scheme val="minor"/>
      </rPr>
      <t>Do oferty należy dołączyć wypełniony i podpisany poniższy szczegółowy formularz cenowy wraz z jego wersją elektroniczną w formacie możliwym do odczytania w programie EXCEL</t>
    </r>
    <r>
      <rPr>
        <b/>
        <sz val="14"/>
        <color rgb="FFFF0000"/>
        <rFont val="Calibri"/>
        <family val="2"/>
        <charset val="238"/>
        <scheme val="minor"/>
      </rPr>
      <t>.</t>
    </r>
  </si>
  <si>
    <t>Na niniejszą cenę całkowitą brutto składają się następujące elementy składowe wynikające z niżej przedstawionego wzoru:</t>
  </si>
  <si>
    <t>PGNiG: W-2.1 OSD: W-2.1_WA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</si>
</sst>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0\ &quot;zł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4" fillId="0" borderId="0" xfId="0" applyFont="1" applyFill="1" applyBorder="1" applyAlignment="1"/>
    <xf numFmtId="0" fontId="7" fillId="2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32" xfId="0" quotePrefix="1" applyNumberFormat="1" applyFont="1" applyFill="1" applyBorder="1" applyAlignment="1">
      <alignment horizontal="center" vertical="center" wrapText="1"/>
    </xf>
    <xf numFmtId="2" fontId="4" fillId="0" borderId="32" xfId="0" applyNumberFormat="1" applyFont="1" applyFill="1" applyBorder="1" applyAlignment="1">
      <alignment horizontal="center" vertical="center" wrapText="1"/>
    </xf>
    <xf numFmtId="3" fontId="4" fillId="0" borderId="32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2" fontId="4" fillId="0" borderId="30" xfId="0" quotePrefix="1" applyNumberFormat="1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1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wrapText="1"/>
    </xf>
    <xf numFmtId="165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2" fontId="4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8" xfId="0" quotePrefix="1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1" fontId="7" fillId="3" borderId="26" xfId="0" applyNumberFormat="1" applyFont="1" applyFill="1" applyBorder="1" applyAlignment="1">
      <alignment horizontal="center" vertical="center" wrapText="1"/>
    </xf>
    <xf numFmtId="3" fontId="7" fillId="3" borderId="29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3" fontId="4" fillId="0" borderId="7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wrapText="1"/>
    </xf>
    <xf numFmtId="3" fontId="1" fillId="0" borderId="0" xfId="0" applyNumberFormat="1" applyFont="1" applyFill="1" applyAlignment="1">
      <alignment horizontal="center" wrapText="1"/>
    </xf>
    <xf numFmtId="1" fontId="0" fillId="0" borderId="0" xfId="0" applyNumberFormat="1" applyFont="1" applyFill="1" applyAlignment="1">
      <alignment horizontal="center" wrapText="1"/>
    </xf>
    <xf numFmtId="3" fontId="0" fillId="0" borderId="0" xfId="0" applyNumberFormat="1" applyFont="1" applyFill="1" applyAlignment="1">
      <alignment horizontal="center" wrapText="1"/>
    </xf>
    <xf numFmtId="1" fontId="0" fillId="0" borderId="0" xfId="0" applyNumberFormat="1" applyFont="1" applyFill="1" applyAlignment="1">
      <alignment horizontal="center" vertical="center" wrapText="1"/>
    </xf>
    <xf numFmtId="3" fontId="0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2" fontId="4" fillId="0" borderId="7" xfId="0" quotePrefix="1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left" wrapText="1"/>
    </xf>
    <xf numFmtId="3" fontId="0" fillId="0" borderId="2" xfId="0" applyNumberFormat="1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1" fontId="0" fillId="0" borderId="0" xfId="0" applyNumberFormat="1" applyFont="1" applyFill="1" applyBorder="1" applyAlignment="1">
      <alignment horizontal="left" wrapText="1"/>
    </xf>
    <xf numFmtId="3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3" fontId="0" fillId="0" borderId="4" xfId="0" applyNumberFormat="1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0" fontId="19" fillId="0" borderId="0" xfId="0" applyFont="1" applyFill="1" applyAlignment="1"/>
    <xf numFmtId="0" fontId="15" fillId="0" borderId="0" xfId="0" applyFont="1" applyFill="1" applyAlignment="1">
      <alignment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2" fontId="4" fillId="0" borderId="6" xfId="0" quotePrefix="1" applyNumberFormat="1" applyFont="1" applyFill="1" applyBorder="1" applyAlignment="1">
      <alignment horizontal="center" vertical="center" wrapText="1"/>
    </xf>
    <xf numFmtId="2" fontId="4" fillId="0" borderId="19" xfId="0" quotePrefix="1" applyNumberFormat="1" applyFont="1" applyFill="1" applyBorder="1" applyAlignment="1">
      <alignment horizontal="center" vertical="center" wrapText="1"/>
    </xf>
    <xf numFmtId="2" fontId="4" fillId="0" borderId="12" xfId="0" quotePrefix="1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2" fontId="4" fillId="0" borderId="28" xfId="0" quotePrefix="1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2" fontId="4" fillId="0" borderId="29" xfId="0" quotePrefix="1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32" xfId="0" applyNumberFormat="1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29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4" fontId="24" fillId="3" borderId="38" xfId="0" applyNumberFormat="1" applyFont="1" applyFill="1" applyBorder="1" applyAlignment="1">
      <alignment horizontal="center" vertical="center" wrapText="1"/>
    </xf>
    <xf numFmtId="4" fontId="24" fillId="3" borderId="39" xfId="0" applyNumberFormat="1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4" fontId="4" fillId="4" borderId="19" xfId="0" applyNumberFormat="1" applyFont="1" applyFill="1" applyBorder="1" applyAlignment="1">
      <alignment horizontal="center" vertical="center" wrapText="1"/>
    </xf>
    <xf numFmtId="4" fontId="4" fillId="4" borderId="32" xfId="0" applyNumberFormat="1" applyFont="1" applyFill="1" applyBorder="1" applyAlignment="1">
      <alignment horizontal="center" vertical="center" wrapText="1"/>
    </xf>
    <xf numFmtId="4" fontId="4" fillId="4" borderId="29" xfId="0" applyNumberFormat="1" applyFont="1" applyFill="1" applyBorder="1" applyAlignment="1">
      <alignment horizontal="center" vertical="center" wrapText="1"/>
    </xf>
    <xf numFmtId="4" fontId="4" fillId="4" borderId="28" xfId="0" applyNumberFormat="1" applyFont="1" applyFill="1" applyBorder="1" applyAlignment="1">
      <alignment horizontal="center" vertical="center" wrapText="1"/>
    </xf>
    <xf numFmtId="4" fontId="4" fillId="4" borderId="30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4" fillId="4" borderId="29" xfId="0" applyNumberFormat="1" applyFont="1" applyFill="1" applyBorder="1" applyAlignment="1">
      <alignment horizontal="center" vertical="center" wrapText="1"/>
    </xf>
    <xf numFmtId="4" fontId="4" fillId="4" borderId="2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CFE9-062C-4F76-8617-ED8A75BDE7B5}">
  <sheetPr>
    <pageSetUpPr fitToPage="1"/>
  </sheetPr>
  <dimension ref="A1:X210"/>
  <sheetViews>
    <sheetView tabSelected="1" topLeftCell="H128" workbookViewId="0">
      <selection activeCell="Q159" sqref="Q159"/>
    </sheetView>
  </sheetViews>
  <sheetFormatPr defaultColWidth="9.140625" defaultRowHeight="15" x14ac:dyDescent="0.25"/>
  <cols>
    <col min="1" max="1" width="5.28515625" style="3" customWidth="1"/>
    <col min="2" max="2" width="53.85546875" style="57" customWidth="1"/>
    <col min="3" max="3" width="12.42578125" style="3" customWidth="1"/>
    <col min="4" max="4" width="13.42578125" style="3" customWidth="1"/>
    <col min="5" max="5" width="28.140625" style="3" customWidth="1"/>
    <col min="6" max="6" width="23.85546875" style="58" bestFit="1" customWidth="1"/>
    <col min="7" max="7" width="30.85546875" style="3" customWidth="1"/>
    <col min="8" max="8" width="32.42578125" style="3" customWidth="1"/>
    <col min="9" max="9" width="12" style="8" customWidth="1"/>
    <col min="10" max="10" width="14.140625" style="87" customWidth="1"/>
    <col min="11" max="11" width="15.42578125" style="88" customWidth="1"/>
    <col min="12" max="12" width="13.7109375" style="3" customWidth="1"/>
    <col min="13" max="13" width="25.28515625" style="3" customWidth="1"/>
    <col min="14" max="14" width="15" style="3" bestFit="1" customWidth="1"/>
    <col min="15" max="15" width="18.140625" style="3" customWidth="1"/>
    <col min="16" max="16" width="15.85546875" style="3" customWidth="1"/>
    <col min="17" max="17" width="15.42578125" style="3" customWidth="1"/>
    <col min="18" max="18" width="14.140625" style="3" customWidth="1"/>
    <col min="19" max="19" width="16.85546875" style="8" customWidth="1"/>
    <col min="20" max="20" width="21" style="1" bestFit="1" customWidth="1"/>
    <col min="21" max="21" width="9.140625" style="1"/>
    <col min="22" max="22" width="11" style="1" customWidth="1"/>
    <col min="23" max="16384" width="9.140625" style="3"/>
  </cols>
  <sheetData>
    <row r="1" spans="1:22" x14ac:dyDescent="0.25">
      <c r="A1" s="164" t="s">
        <v>396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</row>
    <row r="2" spans="1:22" x14ac:dyDescent="0.25">
      <c r="A2" s="60"/>
      <c r="B2" s="102"/>
      <c r="C2" s="60"/>
      <c r="D2" s="60"/>
      <c r="E2" s="60"/>
      <c r="F2" s="60"/>
      <c r="G2" s="60"/>
      <c r="H2" s="60"/>
      <c r="I2" s="73"/>
      <c r="J2" s="78"/>
      <c r="K2" s="79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 ht="44.25" customHeight="1" x14ac:dyDescent="0.25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2" ht="20.25" customHeight="1" x14ac:dyDescent="0.5">
      <c r="A4" s="162" t="s">
        <v>399</v>
      </c>
      <c r="B4" s="162"/>
      <c r="C4" s="162"/>
      <c r="D4" s="162"/>
      <c r="E4" s="162"/>
      <c r="F4" s="162"/>
      <c r="G4" s="162"/>
      <c r="H4" s="162"/>
      <c r="I4" s="163"/>
      <c r="J4" s="90"/>
      <c r="K4" s="91"/>
      <c r="L4" s="92"/>
      <c r="M4" s="2"/>
      <c r="N4" s="2"/>
      <c r="O4" s="2"/>
      <c r="P4" s="2"/>
      <c r="Q4" s="2"/>
      <c r="R4" s="2"/>
      <c r="S4" s="2"/>
    </row>
    <row r="5" spans="1:22" ht="12" customHeight="1" x14ac:dyDescent="0.5">
      <c r="A5" s="59"/>
      <c r="B5" s="72"/>
      <c r="C5" s="59"/>
      <c r="D5" s="59"/>
      <c r="E5" s="59"/>
      <c r="F5" s="59"/>
      <c r="G5" s="59"/>
      <c r="H5" s="59"/>
      <c r="I5" s="59"/>
      <c r="J5" s="93"/>
      <c r="K5" s="94"/>
      <c r="L5" s="95"/>
      <c r="M5" s="2"/>
      <c r="N5" s="2"/>
      <c r="O5" s="2"/>
      <c r="P5" s="2"/>
      <c r="Q5" s="2"/>
      <c r="R5" s="2"/>
      <c r="S5" s="2"/>
    </row>
    <row r="6" spans="1:22" ht="31.5" customHeight="1" x14ac:dyDescent="0.5">
      <c r="A6" s="108" t="s">
        <v>400</v>
      </c>
      <c r="B6" s="108"/>
      <c r="C6" s="108"/>
      <c r="D6" s="108"/>
      <c r="E6" s="108"/>
      <c r="F6" s="108"/>
      <c r="G6" s="108"/>
      <c r="H6" s="108"/>
      <c r="I6" s="108"/>
      <c r="J6" s="109"/>
      <c r="K6" s="96"/>
      <c r="L6" s="97"/>
      <c r="M6" s="2"/>
      <c r="N6" s="2"/>
      <c r="O6" s="2"/>
      <c r="P6" s="2"/>
      <c r="Q6" s="2"/>
      <c r="R6" s="2"/>
      <c r="S6" s="2"/>
    </row>
    <row r="7" spans="1:22" ht="16.5" customHeight="1" x14ac:dyDescent="0.5">
      <c r="A7" s="110" t="s">
        <v>1</v>
      </c>
      <c r="B7" s="110"/>
      <c r="C7" s="110"/>
      <c r="D7" s="110"/>
      <c r="E7" s="110"/>
      <c r="F7" s="110"/>
      <c r="G7" s="110"/>
      <c r="H7" s="110"/>
      <c r="I7" s="110"/>
      <c r="J7" s="111"/>
      <c r="K7" s="96"/>
      <c r="L7" s="97"/>
      <c r="M7" s="2"/>
      <c r="N7" s="2"/>
      <c r="O7" s="2"/>
      <c r="P7" s="2"/>
      <c r="Q7" s="2"/>
      <c r="R7" s="2"/>
      <c r="S7" s="2"/>
    </row>
    <row r="8" spans="1:22" ht="15" customHeight="1" x14ac:dyDescent="0.5">
      <c r="A8" s="110" t="s">
        <v>2</v>
      </c>
      <c r="B8" s="110"/>
      <c r="C8" s="110"/>
      <c r="D8" s="110"/>
      <c r="E8" s="110"/>
      <c r="F8" s="110"/>
      <c r="G8" s="110"/>
      <c r="H8" s="110"/>
      <c r="I8" s="110"/>
      <c r="J8" s="111"/>
      <c r="K8" s="96"/>
      <c r="L8" s="97"/>
      <c r="M8" s="2"/>
      <c r="N8" s="2"/>
      <c r="O8" s="2"/>
      <c r="P8" s="2"/>
      <c r="Q8" s="2"/>
      <c r="R8" s="2"/>
      <c r="S8" s="2"/>
    </row>
    <row r="9" spans="1:22" ht="15" customHeight="1" x14ac:dyDescent="0.5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2"/>
      <c r="N9" s="2"/>
      <c r="O9" s="2"/>
      <c r="P9" s="2"/>
      <c r="Q9" s="2"/>
      <c r="R9" s="2"/>
      <c r="S9" s="2"/>
    </row>
    <row r="10" spans="1:22" ht="15" customHeight="1" x14ac:dyDescent="0.5">
      <c r="A10" s="110" t="s">
        <v>4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2"/>
      <c r="N10" s="2"/>
      <c r="O10" s="2"/>
      <c r="P10" s="2"/>
      <c r="Q10" s="2"/>
      <c r="R10" s="2"/>
      <c r="S10" s="2"/>
    </row>
    <row r="11" spans="1:22" ht="15" customHeight="1" x14ac:dyDescent="0.5">
      <c r="A11" s="110" t="s">
        <v>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2"/>
      <c r="N11" s="2"/>
      <c r="O11" s="2"/>
      <c r="P11" s="2"/>
      <c r="Q11" s="2"/>
      <c r="R11" s="2"/>
      <c r="S11" s="2"/>
    </row>
    <row r="12" spans="1:22" ht="15" customHeight="1" x14ac:dyDescent="0.5">
      <c r="A12" s="110" t="s">
        <v>6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2"/>
      <c r="N12" s="2"/>
      <c r="O12" s="2"/>
      <c r="P12" s="2"/>
      <c r="Q12" s="2"/>
      <c r="R12" s="2"/>
      <c r="S12" s="2"/>
    </row>
    <row r="13" spans="1:22" ht="15" customHeight="1" x14ac:dyDescent="0.5">
      <c r="A13" s="110" t="s">
        <v>7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2"/>
      <c r="N13" s="2"/>
      <c r="O13" s="2"/>
      <c r="P13" s="2"/>
      <c r="Q13" s="2"/>
      <c r="R13" s="2"/>
      <c r="S13" s="2"/>
    </row>
    <row r="14" spans="1:22" ht="15" customHeight="1" x14ac:dyDescent="0.5">
      <c r="A14" s="110" t="s">
        <v>8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2"/>
      <c r="N14" s="2"/>
      <c r="O14" s="2"/>
      <c r="P14" s="2"/>
      <c r="Q14" s="2"/>
      <c r="R14" s="2"/>
      <c r="S14" s="2"/>
    </row>
    <row r="15" spans="1:22" ht="15" customHeight="1" x14ac:dyDescent="0.5">
      <c r="A15" s="110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2"/>
      <c r="N15" s="2"/>
      <c r="O15" s="2"/>
      <c r="P15" s="2"/>
      <c r="Q15" s="2"/>
      <c r="R15" s="2"/>
      <c r="S15" s="2"/>
      <c r="T15" s="3"/>
      <c r="U15" s="3"/>
      <c r="V15" s="3"/>
    </row>
    <row r="16" spans="1:22" ht="15" customHeight="1" x14ac:dyDescent="0.5">
      <c r="A16" s="4"/>
      <c r="B16" s="5"/>
      <c r="C16" s="4"/>
      <c r="D16" s="4"/>
      <c r="E16" s="4"/>
      <c r="F16" s="98"/>
      <c r="G16" s="4"/>
      <c r="H16" s="4"/>
      <c r="I16" s="99"/>
      <c r="J16" s="100"/>
      <c r="K16" s="101"/>
      <c r="L16" s="4"/>
      <c r="M16" s="2"/>
      <c r="N16" s="2"/>
      <c r="O16" s="2"/>
      <c r="P16" s="2"/>
      <c r="Q16" s="2"/>
      <c r="R16" s="2"/>
      <c r="S16" s="2"/>
      <c r="T16" s="3"/>
      <c r="U16" s="3"/>
      <c r="V16" s="3"/>
    </row>
    <row r="17" spans="1:22" ht="15" customHeight="1" thickBot="1" x14ac:dyDescent="0.55000000000000004">
      <c r="A17" s="4"/>
      <c r="B17" s="6"/>
      <c r="C17" s="4"/>
      <c r="D17" s="4"/>
      <c r="E17" s="4"/>
      <c r="F17" s="98"/>
      <c r="G17" s="4"/>
      <c r="H17" s="4"/>
      <c r="I17" s="99"/>
      <c r="J17" s="100"/>
      <c r="K17" s="101"/>
      <c r="L17" s="4"/>
      <c r="M17" s="2"/>
      <c r="N17" s="2"/>
      <c r="O17" s="2"/>
      <c r="P17" s="2"/>
      <c r="Q17" s="2"/>
      <c r="R17" s="2"/>
      <c r="S17" s="2"/>
      <c r="T17" s="3"/>
      <c r="U17" s="3"/>
      <c r="V17" s="3"/>
    </row>
    <row r="18" spans="1:22" s="8" customFormat="1" ht="120" x14ac:dyDescent="0.25">
      <c r="A18" s="129" t="s">
        <v>10</v>
      </c>
      <c r="B18" s="131" t="s">
        <v>11</v>
      </c>
      <c r="C18" s="125" t="s">
        <v>12</v>
      </c>
      <c r="D18" s="125" t="s">
        <v>13</v>
      </c>
      <c r="E18" s="125" t="s">
        <v>14</v>
      </c>
      <c r="F18" s="123" t="s">
        <v>15</v>
      </c>
      <c r="G18" s="125" t="s">
        <v>16</v>
      </c>
      <c r="H18" s="125" t="s">
        <v>17</v>
      </c>
      <c r="I18" s="125" t="s">
        <v>18</v>
      </c>
      <c r="J18" s="127" t="s">
        <v>19</v>
      </c>
      <c r="K18" s="76" t="s">
        <v>20</v>
      </c>
      <c r="L18" s="7" t="s">
        <v>21</v>
      </c>
      <c r="M18" s="7" t="s">
        <v>22</v>
      </c>
      <c r="N18" s="7" t="s">
        <v>23</v>
      </c>
      <c r="O18" s="7" t="s">
        <v>24</v>
      </c>
      <c r="P18" s="7" t="s">
        <v>25</v>
      </c>
      <c r="Q18" s="7" t="s">
        <v>26</v>
      </c>
      <c r="R18" s="7" t="s">
        <v>397</v>
      </c>
      <c r="S18" s="125" t="s">
        <v>27</v>
      </c>
      <c r="T18" s="112" t="s">
        <v>28</v>
      </c>
      <c r="U18" s="113"/>
      <c r="V18" s="114"/>
    </row>
    <row r="19" spans="1:22" s="8" customFormat="1" ht="45.75" thickBot="1" x14ac:dyDescent="0.3">
      <c r="A19" s="130"/>
      <c r="B19" s="132"/>
      <c r="C19" s="126"/>
      <c r="D19" s="126"/>
      <c r="E19" s="126"/>
      <c r="F19" s="124"/>
      <c r="G19" s="126"/>
      <c r="H19" s="126"/>
      <c r="I19" s="126"/>
      <c r="J19" s="128"/>
      <c r="K19" s="77" t="s">
        <v>29</v>
      </c>
      <c r="L19" s="9" t="s">
        <v>30</v>
      </c>
      <c r="M19" s="9" t="s">
        <v>31</v>
      </c>
      <c r="N19" s="9" t="s">
        <v>32</v>
      </c>
      <c r="O19" s="9" t="s">
        <v>33</v>
      </c>
      <c r="P19" s="9" t="s">
        <v>34</v>
      </c>
      <c r="Q19" s="9" t="s">
        <v>35</v>
      </c>
      <c r="R19" s="9" t="s">
        <v>36</v>
      </c>
      <c r="S19" s="126"/>
      <c r="T19" s="10" t="s">
        <v>37</v>
      </c>
      <c r="U19" s="10" t="s">
        <v>38</v>
      </c>
      <c r="V19" s="11" t="s">
        <v>39</v>
      </c>
    </row>
    <row r="20" spans="1:22" s="8" customFormat="1" ht="15" customHeight="1" x14ac:dyDescent="0.25">
      <c r="A20" s="115">
        <v>1</v>
      </c>
      <c r="B20" s="117" t="s">
        <v>40</v>
      </c>
      <c r="C20" s="119" t="s">
        <v>41</v>
      </c>
      <c r="D20" s="119" t="s">
        <v>42</v>
      </c>
      <c r="E20" s="119" t="s">
        <v>43</v>
      </c>
      <c r="F20" s="121" t="s">
        <v>44</v>
      </c>
      <c r="G20" s="119" t="s">
        <v>45</v>
      </c>
      <c r="H20" s="119" t="s">
        <v>46</v>
      </c>
      <c r="I20" s="119" t="s">
        <v>47</v>
      </c>
      <c r="J20" s="133">
        <v>2651</v>
      </c>
      <c r="K20" s="133">
        <f>J20*2</f>
        <v>5302</v>
      </c>
      <c r="L20" s="119">
        <v>24</v>
      </c>
      <c r="M20" s="183"/>
      <c r="N20" s="183"/>
      <c r="O20" s="183"/>
      <c r="P20" s="183"/>
      <c r="Q20" s="169">
        <f>(N20*L20)+(K20*M20)+(O20*L20)+(P20*K20)</f>
        <v>0</v>
      </c>
      <c r="R20" s="169">
        <f>Q20*1.23</f>
        <v>0</v>
      </c>
      <c r="S20" s="135" t="s">
        <v>48</v>
      </c>
      <c r="T20" s="12" t="s">
        <v>49</v>
      </c>
      <c r="U20" s="12">
        <v>1</v>
      </c>
      <c r="V20" s="13">
        <v>35.5</v>
      </c>
    </row>
    <row r="21" spans="1:22" s="8" customFormat="1" ht="15" customHeight="1" thickBot="1" x14ac:dyDescent="0.3">
      <c r="A21" s="116"/>
      <c r="B21" s="118"/>
      <c r="C21" s="120"/>
      <c r="D21" s="120"/>
      <c r="E21" s="120"/>
      <c r="F21" s="122"/>
      <c r="G21" s="120"/>
      <c r="H21" s="120"/>
      <c r="I21" s="120"/>
      <c r="J21" s="134"/>
      <c r="K21" s="134"/>
      <c r="L21" s="120"/>
      <c r="M21" s="184"/>
      <c r="N21" s="184"/>
      <c r="O21" s="184"/>
      <c r="P21" s="184"/>
      <c r="Q21" s="170"/>
      <c r="R21" s="170"/>
      <c r="S21" s="136"/>
      <c r="T21" s="14" t="s">
        <v>50</v>
      </c>
      <c r="U21" s="14">
        <v>2</v>
      </c>
      <c r="V21" s="15">
        <v>9</v>
      </c>
    </row>
    <row r="22" spans="1:22" s="8" customFormat="1" ht="15" customHeight="1" x14ac:dyDescent="0.25">
      <c r="A22" s="115">
        <v>2</v>
      </c>
      <c r="B22" s="117" t="s">
        <v>51</v>
      </c>
      <c r="C22" s="119" t="s">
        <v>41</v>
      </c>
      <c r="D22" s="119" t="s">
        <v>52</v>
      </c>
      <c r="E22" s="119" t="s">
        <v>53</v>
      </c>
      <c r="F22" s="121" t="s">
        <v>54</v>
      </c>
      <c r="G22" s="119" t="s">
        <v>55</v>
      </c>
      <c r="H22" s="119" t="s">
        <v>56</v>
      </c>
      <c r="I22" s="119" t="s">
        <v>47</v>
      </c>
      <c r="J22" s="133">
        <v>6208</v>
      </c>
      <c r="K22" s="133">
        <f>J22*2</f>
        <v>12416</v>
      </c>
      <c r="L22" s="119">
        <v>24</v>
      </c>
      <c r="M22" s="183"/>
      <c r="N22" s="183"/>
      <c r="O22" s="183"/>
      <c r="P22" s="183"/>
      <c r="Q22" s="169">
        <f>(N22*L22)+(K22*M22)+(O22*L22)+(P22*K22)</f>
        <v>0</v>
      </c>
      <c r="R22" s="169">
        <f t="shared" ref="R22:R140" si="0">Q22*1.23</f>
        <v>0</v>
      </c>
      <c r="S22" s="135" t="s">
        <v>48</v>
      </c>
      <c r="T22" s="12" t="s">
        <v>49</v>
      </c>
      <c r="U22" s="12">
        <v>2</v>
      </c>
      <c r="V22" s="13">
        <v>20</v>
      </c>
    </row>
    <row r="23" spans="1:22" s="8" customFormat="1" ht="15" customHeight="1" thickBot="1" x14ac:dyDescent="0.3">
      <c r="A23" s="116"/>
      <c r="B23" s="118"/>
      <c r="C23" s="120"/>
      <c r="D23" s="120"/>
      <c r="E23" s="120"/>
      <c r="F23" s="122"/>
      <c r="G23" s="120"/>
      <c r="H23" s="120"/>
      <c r="I23" s="120"/>
      <c r="J23" s="134"/>
      <c r="K23" s="134"/>
      <c r="L23" s="120"/>
      <c r="M23" s="184"/>
      <c r="N23" s="184"/>
      <c r="O23" s="184"/>
      <c r="P23" s="184"/>
      <c r="Q23" s="170"/>
      <c r="R23" s="170"/>
      <c r="S23" s="136"/>
      <c r="T23" s="14" t="s">
        <v>50</v>
      </c>
      <c r="U23" s="14">
        <v>2</v>
      </c>
      <c r="V23" s="15">
        <v>24</v>
      </c>
    </row>
    <row r="24" spans="1:22" s="8" customFormat="1" ht="15" customHeight="1" x14ac:dyDescent="0.25">
      <c r="A24" s="115">
        <v>3</v>
      </c>
      <c r="B24" s="117" t="s">
        <v>57</v>
      </c>
      <c r="C24" s="119" t="s">
        <v>41</v>
      </c>
      <c r="D24" s="119" t="s">
        <v>58</v>
      </c>
      <c r="E24" s="119" t="s">
        <v>59</v>
      </c>
      <c r="F24" s="140" t="s">
        <v>60</v>
      </c>
      <c r="G24" s="119" t="s">
        <v>61</v>
      </c>
      <c r="H24" s="119" t="s">
        <v>56</v>
      </c>
      <c r="I24" s="119" t="s">
        <v>47</v>
      </c>
      <c r="J24" s="133">
        <v>13993</v>
      </c>
      <c r="K24" s="133">
        <f>J24*2</f>
        <v>27986</v>
      </c>
      <c r="L24" s="119">
        <v>24</v>
      </c>
      <c r="M24" s="183"/>
      <c r="N24" s="183"/>
      <c r="O24" s="183"/>
      <c r="P24" s="183"/>
      <c r="Q24" s="169">
        <f>(N24*L24)+(K24*M24)+(O24*L24)+(P24*K24)</f>
        <v>0</v>
      </c>
      <c r="R24" s="169">
        <f t="shared" si="0"/>
        <v>0</v>
      </c>
      <c r="S24" s="135" t="s">
        <v>48</v>
      </c>
      <c r="T24" s="16" t="s">
        <v>49</v>
      </c>
      <c r="U24" s="16">
        <v>1</v>
      </c>
      <c r="V24" s="13">
        <v>36</v>
      </c>
    </row>
    <row r="25" spans="1:22" s="8" customFormat="1" ht="15" customHeight="1" thickBot="1" x14ac:dyDescent="0.3">
      <c r="A25" s="116"/>
      <c r="B25" s="118"/>
      <c r="C25" s="120"/>
      <c r="D25" s="120"/>
      <c r="E25" s="120"/>
      <c r="F25" s="142"/>
      <c r="G25" s="120"/>
      <c r="H25" s="120"/>
      <c r="I25" s="120"/>
      <c r="J25" s="134"/>
      <c r="K25" s="134"/>
      <c r="L25" s="120"/>
      <c r="M25" s="184"/>
      <c r="N25" s="184"/>
      <c r="O25" s="184"/>
      <c r="P25" s="184"/>
      <c r="Q25" s="170"/>
      <c r="R25" s="170"/>
      <c r="S25" s="136"/>
      <c r="T25" s="17" t="s">
        <v>50</v>
      </c>
      <c r="U25" s="17">
        <v>2</v>
      </c>
      <c r="V25" s="15">
        <v>5.2</v>
      </c>
    </row>
    <row r="26" spans="1:22" s="8" customFormat="1" ht="15" customHeight="1" x14ac:dyDescent="0.25">
      <c r="A26" s="115">
        <v>4</v>
      </c>
      <c r="B26" s="117" t="s">
        <v>62</v>
      </c>
      <c r="C26" s="119" t="s">
        <v>41</v>
      </c>
      <c r="D26" s="119" t="s">
        <v>63</v>
      </c>
      <c r="E26" s="119" t="s">
        <v>64</v>
      </c>
      <c r="F26" s="140" t="s">
        <v>65</v>
      </c>
      <c r="G26" s="119" t="s">
        <v>66</v>
      </c>
      <c r="H26" s="119" t="s">
        <v>56</v>
      </c>
      <c r="I26" s="119" t="s">
        <v>47</v>
      </c>
      <c r="J26" s="133">
        <v>7654</v>
      </c>
      <c r="K26" s="133">
        <f>J26*2</f>
        <v>15308</v>
      </c>
      <c r="L26" s="119">
        <v>24</v>
      </c>
      <c r="M26" s="183"/>
      <c r="N26" s="183"/>
      <c r="O26" s="183"/>
      <c r="P26" s="183"/>
      <c r="Q26" s="169">
        <f>(N26*L26)+(K26*M26)+(O26*L26)+(P26*K26)</f>
        <v>0</v>
      </c>
      <c r="R26" s="169">
        <f t="shared" si="0"/>
        <v>0</v>
      </c>
      <c r="S26" s="135" t="s">
        <v>48</v>
      </c>
      <c r="T26" s="16" t="s">
        <v>49</v>
      </c>
      <c r="U26" s="16">
        <v>1</v>
      </c>
      <c r="V26" s="13">
        <v>7.5</v>
      </c>
    </row>
    <row r="27" spans="1:22" s="8" customFormat="1" ht="15" customHeight="1" x14ac:dyDescent="0.25">
      <c r="A27" s="137"/>
      <c r="B27" s="138"/>
      <c r="C27" s="139"/>
      <c r="D27" s="139"/>
      <c r="E27" s="139"/>
      <c r="F27" s="141"/>
      <c r="G27" s="139"/>
      <c r="H27" s="139"/>
      <c r="I27" s="139"/>
      <c r="J27" s="148"/>
      <c r="K27" s="148"/>
      <c r="L27" s="139"/>
      <c r="M27" s="185"/>
      <c r="N27" s="185"/>
      <c r="O27" s="185"/>
      <c r="P27" s="185"/>
      <c r="Q27" s="171"/>
      <c r="R27" s="171"/>
      <c r="S27" s="143"/>
      <c r="T27" s="18" t="s">
        <v>50</v>
      </c>
      <c r="U27" s="18">
        <v>2</v>
      </c>
      <c r="V27" s="19">
        <v>9</v>
      </c>
    </row>
    <row r="28" spans="1:22" s="8" customFormat="1" ht="15" customHeight="1" thickBot="1" x14ac:dyDescent="0.3">
      <c r="A28" s="116"/>
      <c r="B28" s="118"/>
      <c r="C28" s="120"/>
      <c r="D28" s="120"/>
      <c r="E28" s="120"/>
      <c r="F28" s="142"/>
      <c r="G28" s="120"/>
      <c r="H28" s="120"/>
      <c r="I28" s="120"/>
      <c r="J28" s="134"/>
      <c r="K28" s="134"/>
      <c r="L28" s="120"/>
      <c r="M28" s="184"/>
      <c r="N28" s="184"/>
      <c r="O28" s="184"/>
      <c r="P28" s="184"/>
      <c r="Q28" s="170"/>
      <c r="R28" s="170"/>
      <c r="S28" s="136"/>
      <c r="T28" s="20" t="s">
        <v>50</v>
      </c>
      <c r="U28" s="20">
        <v>1</v>
      </c>
      <c r="V28" s="21">
        <v>5.2</v>
      </c>
    </row>
    <row r="29" spans="1:22" s="8" customFormat="1" ht="15" customHeight="1" x14ac:dyDescent="0.25">
      <c r="A29" s="144">
        <v>5</v>
      </c>
      <c r="B29" s="146" t="s">
        <v>67</v>
      </c>
      <c r="C29" s="119" t="s">
        <v>41</v>
      </c>
      <c r="D29" s="119" t="s">
        <v>68</v>
      </c>
      <c r="E29" s="119" t="s">
        <v>69</v>
      </c>
      <c r="F29" s="140" t="s">
        <v>70</v>
      </c>
      <c r="G29" s="119">
        <v>2256270</v>
      </c>
      <c r="H29" s="119" t="s">
        <v>71</v>
      </c>
      <c r="I29" s="119" t="s">
        <v>47</v>
      </c>
      <c r="J29" s="133">
        <v>166821</v>
      </c>
      <c r="K29" s="133">
        <f>J29*2</f>
        <v>333642</v>
      </c>
      <c r="L29" s="119">
        <v>24</v>
      </c>
      <c r="M29" s="183"/>
      <c r="N29" s="183"/>
      <c r="O29" s="183"/>
      <c r="P29" s="183"/>
      <c r="Q29" s="169">
        <f>(N29*L29)+(K29*M29)+(O29*L29)+(P29*K29)</f>
        <v>0</v>
      </c>
      <c r="R29" s="169">
        <f t="shared" si="0"/>
        <v>0</v>
      </c>
      <c r="S29" s="135" t="s">
        <v>48</v>
      </c>
      <c r="T29" s="16" t="s">
        <v>72</v>
      </c>
      <c r="U29" s="16">
        <v>1</v>
      </c>
      <c r="V29" s="13">
        <v>53</v>
      </c>
    </row>
    <row r="30" spans="1:22" s="8" customFormat="1" ht="15" customHeight="1" thickBot="1" x14ac:dyDescent="0.3">
      <c r="A30" s="145"/>
      <c r="B30" s="147"/>
      <c r="C30" s="120"/>
      <c r="D30" s="120"/>
      <c r="E30" s="120"/>
      <c r="F30" s="142"/>
      <c r="G30" s="120"/>
      <c r="H30" s="120"/>
      <c r="I30" s="120"/>
      <c r="J30" s="134"/>
      <c r="K30" s="134"/>
      <c r="L30" s="120"/>
      <c r="M30" s="184"/>
      <c r="N30" s="184"/>
      <c r="O30" s="184"/>
      <c r="P30" s="184"/>
      <c r="Q30" s="170"/>
      <c r="R30" s="170"/>
      <c r="S30" s="136"/>
      <c r="T30" s="17" t="s">
        <v>73</v>
      </c>
      <c r="U30" s="17">
        <v>1</v>
      </c>
      <c r="V30" s="15">
        <v>36</v>
      </c>
    </row>
    <row r="31" spans="1:22" s="8" customFormat="1" ht="15" customHeight="1" x14ac:dyDescent="0.25">
      <c r="A31" s="115">
        <v>6</v>
      </c>
      <c r="B31" s="117" t="s">
        <v>74</v>
      </c>
      <c r="C31" s="119" t="s">
        <v>41</v>
      </c>
      <c r="D31" s="119" t="s">
        <v>75</v>
      </c>
      <c r="E31" s="119" t="s">
        <v>76</v>
      </c>
      <c r="F31" s="140" t="s">
        <v>77</v>
      </c>
      <c r="G31" s="119" t="s">
        <v>78</v>
      </c>
      <c r="H31" s="119" t="s">
        <v>56</v>
      </c>
      <c r="I31" s="119" t="s">
        <v>47</v>
      </c>
      <c r="J31" s="133">
        <v>22623</v>
      </c>
      <c r="K31" s="133">
        <f t="shared" ref="K31:K156" si="1">J31*2</f>
        <v>45246</v>
      </c>
      <c r="L31" s="119">
        <v>24</v>
      </c>
      <c r="M31" s="183"/>
      <c r="N31" s="183"/>
      <c r="O31" s="183"/>
      <c r="P31" s="183"/>
      <c r="Q31" s="169">
        <f>(N31*L31)+(K31*M31)+(O31*L31)+(P31*K31)</f>
        <v>0</v>
      </c>
      <c r="R31" s="169">
        <f t="shared" si="0"/>
        <v>0</v>
      </c>
      <c r="S31" s="135" t="s">
        <v>48</v>
      </c>
      <c r="T31" s="22" t="s">
        <v>79</v>
      </c>
      <c r="U31" s="22">
        <v>2</v>
      </c>
      <c r="V31" s="23">
        <v>10</v>
      </c>
    </row>
    <row r="32" spans="1:22" s="8" customFormat="1" ht="15" customHeight="1" thickBot="1" x14ac:dyDescent="0.3">
      <c r="A32" s="116"/>
      <c r="B32" s="118"/>
      <c r="C32" s="120"/>
      <c r="D32" s="120"/>
      <c r="E32" s="120"/>
      <c r="F32" s="142"/>
      <c r="G32" s="120"/>
      <c r="H32" s="120"/>
      <c r="I32" s="120"/>
      <c r="J32" s="134"/>
      <c r="K32" s="134"/>
      <c r="L32" s="120"/>
      <c r="M32" s="184"/>
      <c r="N32" s="184"/>
      <c r="O32" s="184"/>
      <c r="P32" s="184"/>
      <c r="Q32" s="170"/>
      <c r="R32" s="170"/>
      <c r="S32" s="136"/>
      <c r="T32" s="17" t="s">
        <v>50</v>
      </c>
      <c r="U32" s="17">
        <v>2</v>
      </c>
      <c r="V32" s="15">
        <v>15</v>
      </c>
    </row>
    <row r="33" spans="1:22" s="8" customFormat="1" ht="15" customHeight="1" x14ac:dyDescent="0.25">
      <c r="A33" s="115">
        <v>7</v>
      </c>
      <c r="B33" s="117" t="s">
        <v>80</v>
      </c>
      <c r="C33" s="119" t="s">
        <v>41</v>
      </c>
      <c r="D33" s="119" t="s">
        <v>81</v>
      </c>
      <c r="E33" s="119" t="s">
        <v>82</v>
      </c>
      <c r="F33" s="140" t="s">
        <v>83</v>
      </c>
      <c r="G33" s="119" t="s">
        <v>84</v>
      </c>
      <c r="H33" s="119" t="s">
        <v>56</v>
      </c>
      <c r="I33" s="119" t="s">
        <v>47</v>
      </c>
      <c r="J33" s="133">
        <v>11778</v>
      </c>
      <c r="K33" s="133">
        <f>J33*2</f>
        <v>23556</v>
      </c>
      <c r="L33" s="119">
        <v>24</v>
      </c>
      <c r="M33" s="183"/>
      <c r="N33" s="183"/>
      <c r="O33" s="183"/>
      <c r="P33" s="183"/>
      <c r="Q33" s="169">
        <f>(N33*L33)+(K33*M33)+(O33*L33)+(P33*K33)</f>
        <v>0</v>
      </c>
      <c r="R33" s="169">
        <f t="shared" si="0"/>
        <v>0</v>
      </c>
      <c r="S33" s="135" t="s">
        <v>48</v>
      </c>
      <c r="T33" s="16" t="s">
        <v>79</v>
      </c>
      <c r="U33" s="16">
        <v>1</v>
      </c>
      <c r="V33" s="13">
        <v>20</v>
      </c>
    </row>
    <row r="34" spans="1:22" s="8" customFormat="1" ht="15" customHeight="1" thickBot="1" x14ac:dyDescent="0.3">
      <c r="A34" s="116"/>
      <c r="B34" s="118"/>
      <c r="C34" s="120"/>
      <c r="D34" s="120"/>
      <c r="E34" s="120"/>
      <c r="F34" s="142"/>
      <c r="G34" s="120"/>
      <c r="H34" s="120"/>
      <c r="I34" s="120"/>
      <c r="J34" s="134"/>
      <c r="K34" s="134"/>
      <c r="L34" s="120"/>
      <c r="M34" s="184"/>
      <c r="N34" s="184"/>
      <c r="O34" s="184"/>
      <c r="P34" s="184"/>
      <c r="Q34" s="170"/>
      <c r="R34" s="170"/>
      <c r="S34" s="136"/>
      <c r="T34" s="20" t="s">
        <v>50</v>
      </c>
      <c r="U34" s="20">
        <v>2</v>
      </c>
      <c r="V34" s="21">
        <v>9</v>
      </c>
    </row>
    <row r="35" spans="1:22" s="8" customFormat="1" ht="15" customHeight="1" x14ac:dyDescent="0.25">
      <c r="A35" s="115">
        <v>8</v>
      </c>
      <c r="B35" s="117" t="s">
        <v>85</v>
      </c>
      <c r="C35" s="119" t="s">
        <v>41</v>
      </c>
      <c r="D35" s="119" t="s">
        <v>86</v>
      </c>
      <c r="E35" s="119" t="s">
        <v>87</v>
      </c>
      <c r="F35" s="140" t="s">
        <v>88</v>
      </c>
      <c r="G35" s="119" t="s">
        <v>89</v>
      </c>
      <c r="H35" s="119" t="s">
        <v>56</v>
      </c>
      <c r="I35" s="119" t="s">
        <v>47</v>
      </c>
      <c r="J35" s="133">
        <v>8869</v>
      </c>
      <c r="K35" s="133">
        <f t="shared" si="1"/>
        <v>17738</v>
      </c>
      <c r="L35" s="119">
        <v>24</v>
      </c>
      <c r="M35" s="183"/>
      <c r="N35" s="183"/>
      <c r="O35" s="183"/>
      <c r="P35" s="183"/>
      <c r="Q35" s="169">
        <f>(N35*L35)+(K35*M35)+(O35*L35)+(P35*K35)</f>
        <v>0</v>
      </c>
      <c r="R35" s="169">
        <f t="shared" si="0"/>
        <v>0</v>
      </c>
      <c r="S35" s="135" t="s">
        <v>48</v>
      </c>
      <c r="T35" s="12" t="s">
        <v>49</v>
      </c>
      <c r="U35" s="12">
        <v>2</v>
      </c>
      <c r="V35" s="13">
        <v>14</v>
      </c>
    </row>
    <row r="36" spans="1:22" s="8" customFormat="1" ht="15" customHeight="1" thickBot="1" x14ac:dyDescent="0.3">
      <c r="A36" s="116"/>
      <c r="B36" s="118"/>
      <c r="C36" s="120"/>
      <c r="D36" s="120"/>
      <c r="E36" s="120"/>
      <c r="F36" s="142"/>
      <c r="G36" s="120"/>
      <c r="H36" s="120"/>
      <c r="I36" s="120"/>
      <c r="J36" s="134"/>
      <c r="K36" s="134"/>
      <c r="L36" s="120"/>
      <c r="M36" s="184"/>
      <c r="N36" s="184"/>
      <c r="O36" s="184"/>
      <c r="P36" s="184"/>
      <c r="Q36" s="170"/>
      <c r="R36" s="170"/>
      <c r="S36" s="136"/>
      <c r="T36" s="14" t="s">
        <v>50</v>
      </c>
      <c r="U36" s="14">
        <v>2</v>
      </c>
      <c r="V36" s="15">
        <v>9</v>
      </c>
    </row>
    <row r="37" spans="1:22" s="8" customFormat="1" ht="15" customHeight="1" x14ac:dyDescent="0.25">
      <c r="A37" s="115">
        <v>9</v>
      </c>
      <c r="B37" s="117" t="s">
        <v>90</v>
      </c>
      <c r="C37" s="119" t="s">
        <v>41</v>
      </c>
      <c r="D37" s="119" t="s">
        <v>91</v>
      </c>
      <c r="E37" s="119" t="s">
        <v>92</v>
      </c>
      <c r="F37" s="140" t="s">
        <v>93</v>
      </c>
      <c r="G37" s="119" t="s">
        <v>94</v>
      </c>
      <c r="H37" s="119" t="s">
        <v>46</v>
      </c>
      <c r="I37" s="119" t="s">
        <v>47</v>
      </c>
      <c r="J37" s="133">
        <v>7487</v>
      </c>
      <c r="K37" s="133">
        <f t="shared" si="1"/>
        <v>14974</v>
      </c>
      <c r="L37" s="119">
        <v>24</v>
      </c>
      <c r="M37" s="183"/>
      <c r="N37" s="183"/>
      <c r="O37" s="183"/>
      <c r="P37" s="183"/>
      <c r="Q37" s="169">
        <f>(N37*L37)+(K37*M37)+(O37*L37)+(P37*K37)</f>
        <v>0</v>
      </c>
      <c r="R37" s="169">
        <f t="shared" si="0"/>
        <v>0</v>
      </c>
      <c r="S37" s="135" t="s">
        <v>48</v>
      </c>
      <c r="T37" s="12" t="s">
        <v>49</v>
      </c>
      <c r="U37" s="12">
        <v>2</v>
      </c>
      <c r="V37" s="13">
        <v>20</v>
      </c>
    </row>
    <row r="38" spans="1:22" s="8" customFormat="1" ht="15" customHeight="1" thickBot="1" x14ac:dyDescent="0.3">
      <c r="A38" s="116"/>
      <c r="B38" s="118"/>
      <c r="C38" s="120"/>
      <c r="D38" s="120"/>
      <c r="E38" s="120"/>
      <c r="F38" s="142"/>
      <c r="G38" s="120"/>
      <c r="H38" s="120"/>
      <c r="I38" s="120"/>
      <c r="J38" s="134"/>
      <c r="K38" s="134"/>
      <c r="L38" s="120"/>
      <c r="M38" s="184"/>
      <c r="N38" s="184"/>
      <c r="O38" s="184"/>
      <c r="P38" s="184"/>
      <c r="Q38" s="170"/>
      <c r="R38" s="170"/>
      <c r="S38" s="136"/>
      <c r="T38" s="14" t="s">
        <v>50</v>
      </c>
      <c r="U38" s="14">
        <v>2</v>
      </c>
      <c r="V38" s="15">
        <v>9</v>
      </c>
    </row>
    <row r="39" spans="1:22" s="8" customFormat="1" ht="15" customHeight="1" x14ac:dyDescent="0.25">
      <c r="A39" s="115">
        <v>10</v>
      </c>
      <c r="B39" s="117" t="s">
        <v>95</v>
      </c>
      <c r="C39" s="119" t="s">
        <v>41</v>
      </c>
      <c r="D39" s="119" t="s">
        <v>96</v>
      </c>
      <c r="E39" s="119" t="s">
        <v>97</v>
      </c>
      <c r="F39" s="140" t="s">
        <v>98</v>
      </c>
      <c r="G39" s="119" t="s">
        <v>99</v>
      </c>
      <c r="H39" s="119" t="s">
        <v>56</v>
      </c>
      <c r="I39" s="119" t="s">
        <v>47</v>
      </c>
      <c r="J39" s="133">
        <v>18578</v>
      </c>
      <c r="K39" s="133">
        <f t="shared" si="1"/>
        <v>37156</v>
      </c>
      <c r="L39" s="119">
        <v>24</v>
      </c>
      <c r="M39" s="183"/>
      <c r="N39" s="183"/>
      <c r="O39" s="183"/>
      <c r="P39" s="183"/>
      <c r="Q39" s="169">
        <f>(N39*L39)+(K39*M39)+(O39*L39)+(P39*K39)</f>
        <v>0</v>
      </c>
      <c r="R39" s="169">
        <f t="shared" si="0"/>
        <v>0</v>
      </c>
      <c r="S39" s="135" t="s">
        <v>48</v>
      </c>
      <c r="T39" s="12" t="s">
        <v>49</v>
      </c>
      <c r="U39" s="12">
        <v>1</v>
      </c>
      <c r="V39" s="13">
        <v>13</v>
      </c>
    </row>
    <row r="40" spans="1:22" s="8" customFormat="1" ht="15" customHeight="1" thickBot="1" x14ac:dyDescent="0.3">
      <c r="A40" s="116"/>
      <c r="B40" s="118"/>
      <c r="C40" s="120"/>
      <c r="D40" s="120"/>
      <c r="E40" s="120"/>
      <c r="F40" s="142"/>
      <c r="G40" s="120"/>
      <c r="H40" s="120"/>
      <c r="I40" s="120"/>
      <c r="J40" s="134"/>
      <c r="K40" s="134"/>
      <c r="L40" s="120"/>
      <c r="M40" s="184"/>
      <c r="N40" s="184"/>
      <c r="O40" s="184"/>
      <c r="P40" s="184"/>
      <c r="Q40" s="170"/>
      <c r="R40" s="170"/>
      <c r="S40" s="136"/>
      <c r="T40" s="14" t="s">
        <v>50</v>
      </c>
      <c r="U40" s="14">
        <v>1</v>
      </c>
      <c r="V40" s="15">
        <v>15</v>
      </c>
    </row>
    <row r="41" spans="1:22" s="8" customFormat="1" ht="15" customHeight="1" x14ac:dyDescent="0.25">
      <c r="A41" s="115">
        <v>11</v>
      </c>
      <c r="B41" s="117" t="s">
        <v>100</v>
      </c>
      <c r="C41" s="119" t="s">
        <v>41</v>
      </c>
      <c r="D41" s="119" t="s">
        <v>101</v>
      </c>
      <c r="E41" s="119" t="s">
        <v>102</v>
      </c>
      <c r="F41" s="140" t="s">
        <v>103</v>
      </c>
      <c r="G41" s="119" t="s">
        <v>104</v>
      </c>
      <c r="H41" s="119" t="s">
        <v>56</v>
      </c>
      <c r="I41" s="119" t="s">
        <v>47</v>
      </c>
      <c r="J41" s="133">
        <v>11697</v>
      </c>
      <c r="K41" s="133">
        <f t="shared" si="1"/>
        <v>23394</v>
      </c>
      <c r="L41" s="119">
        <v>24</v>
      </c>
      <c r="M41" s="183"/>
      <c r="N41" s="183"/>
      <c r="O41" s="183"/>
      <c r="P41" s="183"/>
      <c r="Q41" s="169">
        <f>(N41*L41)+(K41*M41)+(O41*L41)+(P41*K41)</f>
        <v>0</v>
      </c>
      <c r="R41" s="169">
        <f t="shared" si="0"/>
        <v>0</v>
      </c>
      <c r="S41" s="135" t="s">
        <v>48</v>
      </c>
      <c r="T41" s="12" t="s">
        <v>49</v>
      </c>
      <c r="U41" s="12">
        <v>4</v>
      </c>
      <c r="V41" s="13">
        <v>20</v>
      </c>
    </row>
    <row r="42" spans="1:22" s="8" customFormat="1" ht="15" customHeight="1" thickBot="1" x14ac:dyDescent="0.3">
      <c r="A42" s="116"/>
      <c r="B42" s="118"/>
      <c r="C42" s="120"/>
      <c r="D42" s="120"/>
      <c r="E42" s="120"/>
      <c r="F42" s="142"/>
      <c r="G42" s="120"/>
      <c r="H42" s="120"/>
      <c r="I42" s="120"/>
      <c r="J42" s="134"/>
      <c r="K42" s="134"/>
      <c r="L42" s="120"/>
      <c r="M42" s="184"/>
      <c r="N42" s="184"/>
      <c r="O42" s="184"/>
      <c r="P42" s="184"/>
      <c r="Q42" s="170"/>
      <c r="R42" s="170"/>
      <c r="S42" s="136"/>
      <c r="T42" s="69" t="s">
        <v>49</v>
      </c>
      <c r="U42" s="69">
        <v>1</v>
      </c>
      <c r="V42" s="21">
        <v>24</v>
      </c>
    </row>
    <row r="43" spans="1:22" s="8" customFormat="1" ht="15" customHeight="1" x14ac:dyDescent="0.25">
      <c r="A43" s="115">
        <v>12</v>
      </c>
      <c r="B43" s="117" t="s">
        <v>105</v>
      </c>
      <c r="C43" s="119" t="s">
        <v>41</v>
      </c>
      <c r="D43" s="119" t="s">
        <v>106</v>
      </c>
      <c r="E43" s="119" t="s">
        <v>107</v>
      </c>
      <c r="F43" s="140" t="s">
        <v>108</v>
      </c>
      <c r="G43" s="119" t="s">
        <v>109</v>
      </c>
      <c r="H43" s="119" t="s">
        <v>46</v>
      </c>
      <c r="I43" s="119" t="s">
        <v>110</v>
      </c>
      <c r="J43" s="133">
        <v>9363</v>
      </c>
      <c r="K43" s="133">
        <f t="shared" si="1"/>
        <v>18726</v>
      </c>
      <c r="L43" s="119">
        <v>24</v>
      </c>
      <c r="M43" s="183"/>
      <c r="N43" s="183"/>
      <c r="O43" s="183"/>
      <c r="P43" s="183"/>
      <c r="Q43" s="169">
        <f>(N43*L43)+(K43*M43)+(O43*L43)+(P43*K43)</f>
        <v>0</v>
      </c>
      <c r="R43" s="169">
        <f t="shared" si="0"/>
        <v>0</v>
      </c>
      <c r="S43" s="135" t="s">
        <v>48</v>
      </c>
      <c r="T43" s="12" t="s">
        <v>49</v>
      </c>
      <c r="U43" s="12">
        <v>2</v>
      </c>
      <c r="V43" s="13">
        <v>3.3</v>
      </c>
    </row>
    <row r="44" spans="1:22" s="8" customFormat="1" ht="15" customHeight="1" thickBot="1" x14ac:dyDescent="0.3">
      <c r="A44" s="116"/>
      <c r="B44" s="118"/>
      <c r="C44" s="120"/>
      <c r="D44" s="120"/>
      <c r="E44" s="120"/>
      <c r="F44" s="142"/>
      <c r="G44" s="120"/>
      <c r="H44" s="120"/>
      <c r="I44" s="120"/>
      <c r="J44" s="134"/>
      <c r="K44" s="134"/>
      <c r="L44" s="120"/>
      <c r="M44" s="184"/>
      <c r="N44" s="184"/>
      <c r="O44" s="184"/>
      <c r="P44" s="184"/>
      <c r="Q44" s="170"/>
      <c r="R44" s="170"/>
      <c r="S44" s="136"/>
      <c r="T44" s="14" t="s">
        <v>50</v>
      </c>
      <c r="U44" s="14">
        <v>3</v>
      </c>
      <c r="V44" s="15">
        <v>5.2</v>
      </c>
    </row>
    <row r="45" spans="1:22" s="8" customFormat="1" ht="15" customHeight="1" x14ac:dyDescent="0.25">
      <c r="A45" s="115">
        <v>13</v>
      </c>
      <c r="B45" s="117" t="s">
        <v>111</v>
      </c>
      <c r="C45" s="119" t="s">
        <v>41</v>
      </c>
      <c r="D45" s="119" t="s">
        <v>112</v>
      </c>
      <c r="E45" s="119" t="s">
        <v>113</v>
      </c>
      <c r="F45" s="140" t="s">
        <v>114</v>
      </c>
      <c r="G45" s="119" t="s">
        <v>115</v>
      </c>
      <c r="H45" s="119" t="s">
        <v>56</v>
      </c>
      <c r="I45" s="119" t="s">
        <v>47</v>
      </c>
      <c r="J45" s="133">
        <v>13636</v>
      </c>
      <c r="K45" s="133">
        <f t="shared" si="1"/>
        <v>27272</v>
      </c>
      <c r="L45" s="119">
        <v>24</v>
      </c>
      <c r="M45" s="183"/>
      <c r="N45" s="183"/>
      <c r="O45" s="183"/>
      <c r="P45" s="183"/>
      <c r="Q45" s="169">
        <f>(N45*L45)+(K45*M45)+(O45*L45)+(P45*K45)</f>
        <v>0</v>
      </c>
      <c r="R45" s="169">
        <f t="shared" si="0"/>
        <v>0</v>
      </c>
      <c r="S45" s="135" t="s">
        <v>48</v>
      </c>
      <c r="T45" s="12" t="s">
        <v>49</v>
      </c>
      <c r="U45" s="12">
        <v>1</v>
      </c>
      <c r="V45" s="13">
        <v>20</v>
      </c>
    </row>
    <row r="46" spans="1:22" s="8" customFormat="1" ht="15" customHeight="1" thickBot="1" x14ac:dyDescent="0.3">
      <c r="A46" s="116"/>
      <c r="B46" s="118"/>
      <c r="C46" s="120"/>
      <c r="D46" s="120"/>
      <c r="E46" s="120"/>
      <c r="F46" s="142"/>
      <c r="G46" s="120"/>
      <c r="H46" s="120"/>
      <c r="I46" s="120"/>
      <c r="J46" s="134"/>
      <c r="K46" s="134"/>
      <c r="L46" s="120"/>
      <c r="M46" s="184"/>
      <c r="N46" s="184"/>
      <c r="O46" s="184"/>
      <c r="P46" s="184"/>
      <c r="Q46" s="170"/>
      <c r="R46" s="170"/>
      <c r="S46" s="136"/>
      <c r="T46" s="14" t="s">
        <v>50</v>
      </c>
      <c r="U46" s="14">
        <v>1</v>
      </c>
      <c r="V46" s="15">
        <v>24</v>
      </c>
    </row>
    <row r="47" spans="1:22" s="8" customFormat="1" ht="15" customHeight="1" x14ac:dyDescent="0.25">
      <c r="A47" s="115">
        <v>14</v>
      </c>
      <c r="B47" s="117" t="s">
        <v>116</v>
      </c>
      <c r="C47" s="119" t="s">
        <v>41</v>
      </c>
      <c r="D47" s="119" t="s">
        <v>117</v>
      </c>
      <c r="E47" s="119" t="s">
        <v>118</v>
      </c>
      <c r="F47" s="140" t="s">
        <v>119</v>
      </c>
      <c r="G47" s="119" t="s">
        <v>120</v>
      </c>
      <c r="H47" s="119" t="s">
        <v>56</v>
      </c>
      <c r="I47" s="119" t="s">
        <v>47</v>
      </c>
      <c r="J47" s="133">
        <v>12218</v>
      </c>
      <c r="K47" s="133">
        <f t="shared" si="1"/>
        <v>24436</v>
      </c>
      <c r="L47" s="119">
        <v>24</v>
      </c>
      <c r="M47" s="183"/>
      <c r="N47" s="183"/>
      <c r="O47" s="183"/>
      <c r="P47" s="183"/>
      <c r="Q47" s="169">
        <f>(N47*L47)+(K47*M47)+(O47*L47)+(P47*K47)</f>
        <v>0</v>
      </c>
      <c r="R47" s="169">
        <f t="shared" si="0"/>
        <v>0</v>
      </c>
      <c r="S47" s="135" t="s">
        <v>48</v>
      </c>
      <c r="T47" s="67" t="s">
        <v>49</v>
      </c>
      <c r="U47" s="67">
        <v>2</v>
      </c>
      <c r="V47" s="23">
        <v>20</v>
      </c>
    </row>
    <row r="48" spans="1:22" s="8" customFormat="1" ht="15" customHeight="1" thickBot="1" x14ac:dyDescent="0.3">
      <c r="A48" s="116"/>
      <c r="B48" s="118"/>
      <c r="C48" s="120"/>
      <c r="D48" s="120"/>
      <c r="E48" s="120"/>
      <c r="F48" s="142"/>
      <c r="G48" s="120"/>
      <c r="H48" s="120"/>
      <c r="I48" s="120"/>
      <c r="J48" s="134"/>
      <c r="K48" s="134"/>
      <c r="L48" s="120"/>
      <c r="M48" s="184"/>
      <c r="N48" s="184"/>
      <c r="O48" s="184"/>
      <c r="P48" s="184"/>
      <c r="Q48" s="170"/>
      <c r="R48" s="170"/>
      <c r="S48" s="136"/>
      <c r="T48" s="14" t="s">
        <v>50</v>
      </c>
      <c r="U48" s="14">
        <v>2</v>
      </c>
      <c r="V48" s="15">
        <v>24</v>
      </c>
    </row>
    <row r="49" spans="1:22" s="8" customFormat="1" ht="15" customHeight="1" x14ac:dyDescent="0.25">
      <c r="A49" s="115">
        <v>15</v>
      </c>
      <c r="B49" s="117" t="s">
        <v>121</v>
      </c>
      <c r="C49" s="119" t="s">
        <v>41</v>
      </c>
      <c r="D49" s="119" t="s">
        <v>122</v>
      </c>
      <c r="E49" s="119" t="s">
        <v>123</v>
      </c>
      <c r="F49" s="140" t="s">
        <v>124</v>
      </c>
      <c r="G49" s="119" t="s">
        <v>125</v>
      </c>
      <c r="H49" s="119" t="s">
        <v>46</v>
      </c>
      <c r="I49" s="119" t="s">
        <v>47</v>
      </c>
      <c r="J49" s="133">
        <v>8276</v>
      </c>
      <c r="K49" s="133">
        <f t="shared" si="1"/>
        <v>16552</v>
      </c>
      <c r="L49" s="119">
        <v>24</v>
      </c>
      <c r="M49" s="183"/>
      <c r="N49" s="183"/>
      <c r="O49" s="183"/>
      <c r="P49" s="183"/>
      <c r="Q49" s="169">
        <f>(N49*L49)+(K49*M49)+(O49*L49)+(P49*K49)</f>
        <v>0</v>
      </c>
      <c r="R49" s="169">
        <f t="shared" si="0"/>
        <v>0</v>
      </c>
      <c r="S49" s="135" t="s">
        <v>48</v>
      </c>
      <c r="T49" s="12" t="s">
        <v>49</v>
      </c>
      <c r="U49" s="12">
        <v>1</v>
      </c>
      <c r="V49" s="13">
        <v>20</v>
      </c>
    </row>
    <row r="50" spans="1:22" s="8" customFormat="1" ht="15" customHeight="1" thickBot="1" x14ac:dyDescent="0.3">
      <c r="A50" s="116"/>
      <c r="B50" s="118"/>
      <c r="C50" s="120"/>
      <c r="D50" s="120"/>
      <c r="E50" s="120"/>
      <c r="F50" s="142"/>
      <c r="G50" s="120"/>
      <c r="H50" s="120"/>
      <c r="I50" s="120"/>
      <c r="J50" s="134"/>
      <c r="K50" s="134"/>
      <c r="L50" s="120"/>
      <c r="M50" s="184"/>
      <c r="N50" s="184"/>
      <c r="O50" s="184"/>
      <c r="P50" s="184"/>
      <c r="Q50" s="170"/>
      <c r="R50" s="170"/>
      <c r="S50" s="136"/>
      <c r="T50" s="14" t="s">
        <v>50</v>
      </c>
      <c r="U50" s="14">
        <v>1</v>
      </c>
      <c r="V50" s="15">
        <v>24</v>
      </c>
    </row>
    <row r="51" spans="1:22" s="8" customFormat="1" ht="15" customHeight="1" x14ac:dyDescent="0.25">
      <c r="A51" s="115">
        <v>16</v>
      </c>
      <c r="B51" s="117" t="s">
        <v>126</v>
      </c>
      <c r="C51" s="119" t="s">
        <v>41</v>
      </c>
      <c r="D51" s="119" t="s">
        <v>127</v>
      </c>
      <c r="E51" s="119" t="s">
        <v>128</v>
      </c>
      <c r="F51" s="140" t="s">
        <v>129</v>
      </c>
      <c r="G51" s="119" t="s">
        <v>130</v>
      </c>
      <c r="H51" s="119" t="s">
        <v>56</v>
      </c>
      <c r="I51" s="119" t="s">
        <v>47</v>
      </c>
      <c r="J51" s="133">
        <v>5050</v>
      </c>
      <c r="K51" s="133">
        <f t="shared" si="1"/>
        <v>10100</v>
      </c>
      <c r="L51" s="119">
        <v>24</v>
      </c>
      <c r="M51" s="183"/>
      <c r="N51" s="183"/>
      <c r="O51" s="183"/>
      <c r="P51" s="183"/>
      <c r="Q51" s="169">
        <f>(N51*L51)+(K51*M51)+(O51*L51)+(P51*K51)</f>
        <v>0</v>
      </c>
      <c r="R51" s="169">
        <f t="shared" si="0"/>
        <v>0</v>
      </c>
      <c r="S51" s="135" t="s">
        <v>48</v>
      </c>
      <c r="T51" s="67" t="s">
        <v>49</v>
      </c>
      <c r="U51" s="67">
        <v>2</v>
      </c>
      <c r="V51" s="23">
        <v>27</v>
      </c>
    </row>
    <row r="52" spans="1:22" s="8" customFormat="1" ht="15" customHeight="1" thickBot="1" x14ac:dyDescent="0.3">
      <c r="A52" s="116"/>
      <c r="B52" s="118"/>
      <c r="C52" s="120"/>
      <c r="D52" s="120"/>
      <c r="E52" s="120"/>
      <c r="F52" s="142"/>
      <c r="G52" s="120"/>
      <c r="H52" s="120"/>
      <c r="I52" s="120"/>
      <c r="J52" s="134"/>
      <c r="K52" s="134"/>
      <c r="L52" s="120"/>
      <c r="M52" s="184"/>
      <c r="N52" s="184"/>
      <c r="O52" s="184"/>
      <c r="P52" s="184"/>
      <c r="Q52" s="170"/>
      <c r="R52" s="170"/>
      <c r="S52" s="136"/>
      <c r="T52" s="14" t="s">
        <v>50</v>
      </c>
      <c r="U52" s="14">
        <v>1</v>
      </c>
      <c r="V52" s="15">
        <v>15</v>
      </c>
    </row>
    <row r="53" spans="1:22" s="8" customFormat="1" ht="15" customHeight="1" x14ac:dyDescent="0.25">
      <c r="A53" s="115">
        <v>17</v>
      </c>
      <c r="B53" s="117" t="s">
        <v>131</v>
      </c>
      <c r="C53" s="119" t="s">
        <v>41</v>
      </c>
      <c r="D53" s="119" t="s">
        <v>132</v>
      </c>
      <c r="E53" s="119" t="s">
        <v>133</v>
      </c>
      <c r="F53" s="140" t="s">
        <v>134</v>
      </c>
      <c r="G53" s="119" t="s">
        <v>135</v>
      </c>
      <c r="H53" s="119" t="s">
        <v>136</v>
      </c>
      <c r="I53" s="119" t="s">
        <v>47</v>
      </c>
      <c r="J53" s="133">
        <v>16524</v>
      </c>
      <c r="K53" s="133">
        <f t="shared" si="1"/>
        <v>33048</v>
      </c>
      <c r="L53" s="119">
        <v>24</v>
      </c>
      <c r="M53" s="183"/>
      <c r="N53" s="183"/>
      <c r="O53" s="183"/>
      <c r="P53" s="183"/>
      <c r="Q53" s="169">
        <f>(N53*L53)+(K53*M53)+(O53*L53)+(P53*K53)</f>
        <v>0</v>
      </c>
      <c r="R53" s="169">
        <f t="shared" si="0"/>
        <v>0</v>
      </c>
      <c r="S53" s="135" t="s">
        <v>48</v>
      </c>
      <c r="T53" s="12" t="s">
        <v>49</v>
      </c>
      <c r="U53" s="12">
        <v>1</v>
      </c>
      <c r="V53" s="13">
        <v>20</v>
      </c>
    </row>
    <row r="54" spans="1:22" s="8" customFormat="1" ht="15" customHeight="1" x14ac:dyDescent="0.25">
      <c r="A54" s="137"/>
      <c r="B54" s="138"/>
      <c r="C54" s="139"/>
      <c r="D54" s="139"/>
      <c r="E54" s="139"/>
      <c r="F54" s="141"/>
      <c r="G54" s="139"/>
      <c r="H54" s="139"/>
      <c r="I54" s="139"/>
      <c r="J54" s="148"/>
      <c r="K54" s="148"/>
      <c r="L54" s="139"/>
      <c r="M54" s="185"/>
      <c r="N54" s="185"/>
      <c r="O54" s="185"/>
      <c r="P54" s="185"/>
      <c r="Q54" s="171"/>
      <c r="R54" s="171"/>
      <c r="S54" s="143"/>
      <c r="T54" s="24" t="s">
        <v>50</v>
      </c>
      <c r="U54" s="24">
        <v>2</v>
      </c>
      <c r="V54" s="19">
        <v>24</v>
      </c>
    </row>
    <row r="55" spans="1:22" s="8" customFormat="1" ht="15" customHeight="1" thickBot="1" x14ac:dyDescent="0.3">
      <c r="A55" s="116"/>
      <c r="B55" s="118"/>
      <c r="C55" s="120"/>
      <c r="D55" s="120"/>
      <c r="E55" s="120"/>
      <c r="F55" s="142"/>
      <c r="G55" s="120"/>
      <c r="H55" s="120"/>
      <c r="I55" s="120"/>
      <c r="J55" s="134"/>
      <c r="K55" s="134"/>
      <c r="L55" s="120"/>
      <c r="M55" s="184"/>
      <c r="N55" s="184"/>
      <c r="O55" s="184"/>
      <c r="P55" s="184"/>
      <c r="Q55" s="170"/>
      <c r="R55" s="170"/>
      <c r="S55" s="136"/>
      <c r="T55" s="14" t="s">
        <v>137</v>
      </c>
      <c r="U55" s="14">
        <v>1</v>
      </c>
      <c r="V55" s="15">
        <v>0.6</v>
      </c>
    </row>
    <row r="56" spans="1:22" s="8" customFormat="1" ht="15" customHeight="1" x14ac:dyDescent="0.25">
      <c r="A56" s="115">
        <v>18</v>
      </c>
      <c r="B56" s="117" t="s">
        <v>138</v>
      </c>
      <c r="C56" s="119" t="s">
        <v>41</v>
      </c>
      <c r="D56" s="119" t="s">
        <v>139</v>
      </c>
      <c r="E56" s="119" t="s">
        <v>140</v>
      </c>
      <c r="F56" s="140" t="s">
        <v>141</v>
      </c>
      <c r="G56" s="119" t="s">
        <v>142</v>
      </c>
      <c r="H56" s="119" t="s">
        <v>56</v>
      </c>
      <c r="I56" s="119" t="s">
        <v>47</v>
      </c>
      <c r="J56" s="133">
        <v>6676</v>
      </c>
      <c r="K56" s="133">
        <f t="shared" si="1"/>
        <v>13352</v>
      </c>
      <c r="L56" s="119">
        <v>24</v>
      </c>
      <c r="M56" s="183"/>
      <c r="N56" s="183"/>
      <c r="O56" s="183"/>
      <c r="P56" s="183"/>
      <c r="Q56" s="169">
        <f>(N56*L56)+(K56*M56)+(O56*L56)+(P56*K56)</f>
        <v>0</v>
      </c>
      <c r="R56" s="169">
        <f t="shared" si="0"/>
        <v>0</v>
      </c>
      <c r="S56" s="135" t="s">
        <v>48</v>
      </c>
      <c r="T56" s="67" t="s">
        <v>49</v>
      </c>
      <c r="U56" s="67">
        <v>1</v>
      </c>
      <c r="V56" s="23">
        <v>36.5</v>
      </c>
    </row>
    <row r="57" spans="1:22" s="8" customFormat="1" ht="15" customHeight="1" thickBot="1" x14ac:dyDescent="0.3">
      <c r="A57" s="116"/>
      <c r="B57" s="118"/>
      <c r="C57" s="120"/>
      <c r="D57" s="120"/>
      <c r="E57" s="120"/>
      <c r="F57" s="142"/>
      <c r="G57" s="120"/>
      <c r="H57" s="120"/>
      <c r="I57" s="120"/>
      <c r="J57" s="134"/>
      <c r="K57" s="134"/>
      <c r="L57" s="120"/>
      <c r="M57" s="184"/>
      <c r="N57" s="184"/>
      <c r="O57" s="184"/>
      <c r="P57" s="184"/>
      <c r="Q57" s="170"/>
      <c r="R57" s="170"/>
      <c r="S57" s="136"/>
      <c r="T57" s="14" t="s">
        <v>50</v>
      </c>
      <c r="U57" s="14">
        <v>2</v>
      </c>
      <c r="V57" s="15">
        <v>13.6</v>
      </c>
    </row>
    <row r="58" spans="1:22" s="8" customFormat="1" ht="15" customHeight="1" x14ac:dyDescent="0.25">
      <c r="A58" s="115">
        <v>19</v>
      </c>
      <c r="B58" s="117" t="s">
        <v>143</v>
      </c>
      <c r="C58" s="119" t="s">
        <v>41</v>
      </c>
      <c r="D58" s="119" t="s">
        <v>144</v>
      </c>
      <c r="E58" s="119" t="s">
        <v>145</v>
      </c>
      <c r="F58" s="140" t="s">
        <v>146</v>
      </c>
      <c r="G58" s="119" t="s">
        <v>147</v>
      </c>
      <c r="H58" s="119" t="s">
        <v>56</v>
      </c>
      <c r="I58" s="119" t="s">
        <v>47</v>
      </c>
      <c r="J58" s="133">
        <v>8186</v>
      </c>
      <c r="K58" s="133">
        <f t="shared" si="1"/>
        <v>16372</v>
      </c>
      <c r="L58" s="119">
        <v>24</v>
      </c>
      <c r="M58" s="183"/>
      <c r="N58" s="183"/>
      <c r="O58" s="183"/>
      <c r="P58" s="183"/>
      <c r="Q58" s="169">
        <f>(N58*L58)+(K58*M58)+(O58*L58)+(P58*K58)</f>
        <v>0</v>
      </c>
      <c r="R58" s="169">
        <f t="shared" si="0"/>
        <v>0</v>
      </c>
      <c r="S58" s="135" t="s">
        <v>48</v>
      </c>
      <c r="T58" s="12" t="s">
        <v>79</v>
      </c>
      <c r="U58" s="12">
        <v>2</v>
      </c>
      <c r="V58" s="13">
        <v>20</v>
      </c>
    </row>
    <row r="59" spans="1:22" s="8" customFormat="1" ht="15" customHeight="1" thickBot="1" x14ac:dyDescent="0.3">
      <c r="A59" s="116"/>
      <c r="B59" s="118"/>
      <c r="C59" s="120"/>
      <c r="D59" s="120"/>
      <c r="E59" s="120"/>
      <c r="F59" s="142"/>
      <c r="G59" s="120"/>
      <c r="H59" s="120"/>
      <c r="I59" s="120"/>
      <c r="J59" s="134"/>
      <c r="K59" s="134"/>
      <c r="L59" s="120"/>
      <c r="M59" s="184"/>
      <c r="N59" s="184"/>
      <c r="O59" s="184"/>
      <c r="P59" s="184"/>
      <c r="Q59" s="170"/>
      <c r="R59" s="170"/>
      <c r="S59" s="136"/>
      <c r="T59" s="69" t="s">
        <v>50</v>
      </c>
      <c r="U59" s="69">
        <v>2</v>
      </c>
      <c r="V59" s="21">
        <v>24</v>
      </c>
    </row>
    <row r="60" spans="1:22" s="8" customFormat="1" ht="15" customHeight="1" x14ac:dyDescent="0.25">
      <c r="A60" s="115">
        <v>20</v>
      </c>
      <c r="B60" s="117" t="s">
        <v>148</v>
      </c>
      <c r="C60" s="119" t="s">
        <v>41</v>
      </c>
      <c r="D60" s="119" t="s">
        <v>149</v>
      </c>
      <c r="E60" s="119" t="s">
        <v>150</v>
      </c>
      <c r="F60" s="140" t="s">
        <v>151</v>
      </c>
      <c r="G60" s="119" t="s">
        <v>152</v>
      </c>
      <c r="H60" s="119" t="s">
        <v>56</v>
      </c>
      <c r="I60" s="119" t="s">
        <v>47</v>
      </c>
      <c r="J60" s="133">
        <v>20703</v>
      </c>
      <c r="K60" s="133">
        <f t="shared" si="1"/>
        <v>41406</v>
      </c>
      <c r="L60" s="119">
        <v>24</v>
      </c>
      <c r="M60" s="183"/>
      <c r="N60" s="183"/>
      <c r="O60" s="183"/>
      <c r="P60" s="183"/>
      <c r="Q60" s="169">
        <f>(N60*L60)+(K60*M60)+(O60*L60)+(P60*K60)</f>
        <v>0</v>
      </c>
      <c r="R60" s="169">
        <f t="shared" si="0"/>
        <v>0</v>
      </c>
      <c r="S60" s="135" t="s">
        <v>48</v>
      </c>
      <c r="T60" s="12" t="s">
        <v>49</v>
      </c>
      <c r="U60" s="12">
        <v>1</v>
      </c>
      <c r="V60" s="13">
        <v>1</v>
      </c>
    </row>
    <row r="61" spans="1:22" s="8" customFormat="1" ht="15" customHeight="1" thickBot="1" x14ac:dyDescent="0.3">
      <c r="A61" s="116"/>
      <c r="B61" s="118"/>
      <c r="C61" s="120"/>
      <c r="D61" s="120"/>
      <c r="E61" s="120"/>
      <c r="F61" s="142"/>
      <c r="G61" s="120"/>
      <c r="H61" s="120"/>
      <c r="I61" s="120"/>
      <c r="J61" s="134"/>
      <c r="K61" s="134"/>
      <c r="L61" s="120"/>
      <c r="M61" s="184"/>
      <c r="N61" s="184"/>
      <c r="O61" s="184"/>
      <c r="P61" s="184"/>
      <c r="Q61" s="170"/>
      <c r="R61" s="170"/>
      <c r="S61" s="136"/>
      <c r="T61" s="14" t="s">
        <v>50</v>
      </c>
      <c r="U61" s="14">
        <v>2</v>
      </c>
      <c r="V61" s="15">
        <v>14</v>
      </c>
    </row>
    <row r="62" spans="1:22" s="8" customFormat="1" ht="15" customHeight="1" x14ac:dyDescent="0.25">
      <c r="A62" s="115">
        <v>21</v>
      </c>
      <c r="B62" s="117" t="s">
        <v>153</v>
      </c>
      <c r="C62" s="119" t="s">
        <v>41</v>
      </c>
      <c r="D62" s="119" t="s">
        <v>154</v>
      </c>
      <c r="E62" s="119" t="s">
        <v>155</v>
      </c>
      <c r="F62" s="140" t="s">
        <v>156</v>
      </c>
      <c r="G62" s="119" t="s">
        <v>157</v>
      </c>
      <c r="H62" s="119" t="s">
        <v>46</v>
      </c>
      <c r="I62" s="119" t="s">
        <v>47</v>
      </c>
      <c r="J62" s="133">
        <v>9095</v>
      </c>
      <c r="K62" s="133">
        <f t="shared" si="1"/>
        <v>18190</v>
      </c>
      <c r="L62" s="119">
        <v>24</v>
      </c>
      <c r="M62" s="183"/>
      <c r="N62" s="183"/>
      <c r="O62" s="183"/>
      <c r="P62" s="183"/>
      <c r="Q62" s="169">
        <f>(N62*L62)+(K62*M62)+(O62*L62)+(P62*K62)</f>
        <v>0</v>
      </c>
      <c r="R62" s="169">
        <f t="shared" si="0"/>
        <v>0</v>
      </c>
      <c r="S62" s="135" t="s">
        <v>48</v>
      </c>
      <c r="T62" s="12" t="s">
        <v>49</v>
      </c>
      <c r="U62" s="12">
        <v>1</v>
      </c>
      <c r="V62" s="13">
        <v>20</v>
      </c>
    </row>
    <row r="63" spans="1:22" s="8" customFormat="1" ht="15" customHeight="1" thickBot="1" x14ac:dyDescent="0.3">
      <c r="A63" s="116"/>
      <c r="B63" s="118"/>
      <c r="C63" s="120"/>
      <c r="D63" s="120"/>
      <c r="E63" s="120"/>
      <c r="F63" s="142"/>
      <c r="G63" s="120"/>
      <c r="H63" s="120"/>
      <c r="I63" s="120"/>
      <c r="J63" s="134"/>
      <c r="K63" s="134"/>
      <c r="L63" s="120"/>
      <c r="M63" s="184"/>
      <c r="N63" s="184"/>
      <c r="O63" s="184"/>
      <c r="P63" s="184"/>
      <c r="Q63" s="170"/>
      <c r="R63" s="170"/>
      <c r="S63" s="136"/>
      <c r="T63" s="69" t="s">
        <v>50</v>
      </c>
      <c r="U63" s="69">
        <v>1</v>
      </c>
      <c r="V63" s="21">
        <v>9</v>
      </c>
    </row>
    <row r="64" spans="1:22" s="8" customFormat="1" ht="15" customHeight="1" x14ac:dyDescent="0.25">
      <c r="A64" s="115">
        <v>22</v>
      </c>
      <c r="B64" s="117" t="s">
        <v>158</v>
      </c>
      <c r="C64" s="119" t="s">
        <v>159</v>
      </c>
      <c r="D64" s="119" t="s">
        <v>160</v>
      </c>
      <c r="E64" s="119" t="s">
        <v>161</v>
      </c>
      <c r="F64" s="140" t="s">
        <v>162</v>
      </c>
      <c r="G64" s="149" t="s">
        <v>163</v>
      </c>
      <c r="H64" s="119" t="s">
        <v>46</v>
      </c>
      <c r="I64" s="119" t="s">
        <v>47</v>
      </c>
      <c r="J64" s="133">
        <v>1476</v>
      </c>
      <c r="K64" s="133">
        <f t="shared" si="1"/>
        <v>2952</v>
      </c>
      <c r="L64" s="119">
        <v>24</v>
      </c>
      <c r="M64" s="183"/>
      <c r="N64" s="183"/>
      <c r="O64" s="183"/>
      <c r="P64" s="183"/>
      <c r="Q64" s="169">
        <f>(N64*L64)+(K64*M64)+(O64*L64)+(P64*K64)</f>
        <v>0</v>
      </c>
      <c r="R64" s="169">
        <f t="shared" si="0"/>
        <v>0</v>
      </c>
      <c r="S64" s="135" t="s">
        <v>48</v>
      </c>
      <c r="T64" s="12" t="s">
        <v>49</v>
      </c>
      <c r="U64" s="12">
        <v>1</v>
      </c>
      <c r="V64" s="13">
        <v>14.3</v>
      </c>
    </row>
    <row r="65" spans="1:22" s="8" customFormat="1" ht="15" customHeight="1" thickBot="1" x14ac:dyDescent="0.3">
      <c r="A65" s="116"/>
      <c r="B65" s="118"/>
      <c r="C65" s="120"/>
      <c r="D65" s="120"/>
      <c r="E65" s="120"/>
      <c r="F65" s="142"/>
      <c r="G65" s="150"/>
      <c r="H65" s="120"/>
      <c r="I65" s="120"/>
      <c r="J65" s="134"/>
      <c r="K65" s="134"/>
      <c r="L65" s="120"/>
      <c r="M65" s="184"/>
      <c r="N65" s="184"/>
      <c r="O65" s="184"/>
      <c r="P65" s="184"/>
      <c r="Q65" s="170"/>
      <c r="R65" s="170"/>
      <c r="S65" s="136"/>
      <c r="T65" s="14" t="s">
        <v>50</v>
      </c>
      <c r="U65" s="14">
        <v>1</v>
      </c>
      <c r="V65" s="15">
        <v>6.8</v>
      </c>
    </row>
    <row r="66" spans="1:22" s="8" customFormat="1" ht="15" customHeight="1" x14ac:dyDescent="0.25">
      <c r="A66" s="115">
        <v>23</v>
      </c>
      <c r="B66" s="117" t="s">
        <v>164</v>
      </c>
      <c r="C66" s="119" t="s">
        <v>159</v>
      </c>
      <c r="D66" s="119" t="s">
        <v>165</v>
      </c>
      <c r="E66" s="119" t="s">
        <v>166</v>
      </c>
      <c r="F66" s="140" t="s">
        <v>167</v>
      </c>
      <c r="G66" s="119" t="s">
        <v>168</v>
      </c>
      <c r="H66" s="119" t="s">
        <v>136</v>
      </c>
      <c r="I66" s="119" t="s">
        <v>47</v>
      </c>
      <c r="J66" s="133">
        <v>28644</v>
      </c>
      <c r="K66" s="133">
        <f t="shared" si="1"/>
        <v>57288</v>
      </c>
      <c r="L66" s="119">
        <v>24</v>
      </c>
      <c r="M66" s="183"/>
      <c r="N66" s="183"/>
      <c r="O66" s="183"/>
      <c r="P66" s="183"/>
      <c r="Q66" s="169">
        <f>(N66*L66)+(K66*M66)+(O66*L66)+(P66*K66)</f>
        <v>0</v>
      </c>
      <c r="R66" s="169">
        <f t="shared" si="0"/>
        <v>0</v>
      </c>
      <c r="S66" s="135" t="s">
        <v>48</v>
      </c>
      <c r="T66" s="12" t="s">
        <v>49</v>
      </c>
      <c r="U66" s="12">
        <v>1</v>
      </c>
      <c r="V66" s="13">
        <v>20</v>
      </c>
    </row>
    <row r="67" spans="1:22" s="8" customFormat="1" ht="15" customHeight="1" thickBot="1" x14ac:dyDescent="0.3">
      <c r="A67" s="116"/>
      <c r="B67" s="118"/>
      <c r="C67" s="120"/>
      <c r="D67" s="120"/>
      <c r="E67" s="120"/>
      <c r="F67" s="142"/>
      <c r="G67" s="120"/>
      <c r="H67" s="120"/>
      <c r="I67" s="120"/>
      <c r="J67" s="134"/>
      <c r="K67" s="134"/>
      <c r="L67" s="120"/>
      <c r="M67" s="184"/>
      <c r="N67" s="184"/>
      <c r="O67" s="184"/>
      <c r="P67" s="184"/>
      <c r="Q67" s="170"/>
      <c r="R67" s="170"/>
      <c r="S67" s="136"/>
      <c r="T67" s="14" t="s">
        <v>50</v>
      </c>
      <c r="U67" s="14">
        <v>3</v>
      </c>
      <c r="V67" s="15">
        <v>24</v>
      </c>
    </row>
    <row r="68" spans="1:22" s="8" customFormat="1" ht="30" customHeight="1" thickBot="1" x14ac:dyDescent="0.3">
      <c r="A68" s="25">
        <v>24</v>
      </c>
      <c r="B68" s="26" t="s">
        <v>169</v>
      </c>
      <c r="C68" s="27" t="s">
        <v>41</v>
      </c>
      <c r="D68" s="27" t="s">
        <v>170</v>
      </c>
      <c r="E68" s="27" t="s">
        <v>171</v>
      </c>
      <c r="F68" s="28" t="s">
        <v>172</v>
      </c>
      <c r="G68" s="27">
        <v>4759787</v>
      </c>
      <c r="H68" s="27" t="s">
        <v>46</v>
      </c>
      <c r="I68" s="27" t="s">
        <v>47</v>
      </c>
      <c r="J68" s="30">
        <v>7706</v>
      </c>
      <c r="K68" s="30">
        <f t="shared" si="1"/>
        <v>15412</v>
      </c>
      <c r="L68" s="27">
        <v>24</v>
      </c>
      <c r="M68" s="186"/>
      <c r="N68" s="186"/>
      <c r="O68" s="186"/>
      <c r="P68" s="186"/>
      <c r="Q68" s="172">
        <f>(N68*L68)+(K68*M68)+(O68*L68)+(P68*K68)</f>
        <v>0</v>
      </c>
      <c r="R68" s="172">
        <f t="shared" si="0"/>
        <v>0</v>
      </c>
      <c r="S68" s="31" t="s">
        <v>48</v>
      </c>
      <c r="T68" s="27" t="s">
        <v>49</v>
      </c>
      <c r="U68" s="27">
        <v>2</v>
      </c>
      <c r="V68" s="32">
        <v>23.8</v>
      </c>
    </row>
    <row r="69" spans="1:22" s="8" customFormat="1" ht="15" customHeight="1" x14ac:dyDescent="0.25">
      <c r="A69" s="115">
        <v>25</v>
      </c>
      <c r="B69" s="117" t="s">
        <v>173</v>
      </c>
      <c r="C69" s="119" t="s">
        <v>41</v>
      </c>
      <c r="D69" s="119" t="s">
        <v>174</v>
      </c>
      <c r="E69" s="119" t="s">
        <v>175</v>
      </c>
      <c r="F69" s="140" t="s">
        <v>176</v>
      </c>
      <c r="G69" s="119" t="s">
        <v>177</v>
      </c>
      <c r="H69" s="119" t="s">
        <v>46</v>
      </c>
      <c r="I69" s="119" t="s">
        <v>47</v>
      </c>
      <c r="J69" s="133">
        <v>11223</v>
      </c>
      <c r="K69" s="133">
        <f t="shared" si="1"/>
        <v>22446</v>
      </c>
      <c r="L69" s="119">
        <v>24</v>
      </c>
      <c r="M69" s="183"/>
      <c r="N69" s="183"/>
      <c r="O69" s="183"/>
      <c r="P69" s="183"/>
      <c r="Q69" s="169">
        <f>(N69*L69)+(K69*M69)+(O69*L69)+(P69*K69)</f>
        <v>0</v>
      </c>
      <c r="R69" s="169">
        <f t="shared" si="0"/>
        <v>0</v>
      </c>
      <c r="S69" s="135" t="s">
        <v>48</v>
      </c>
      <c r="T69" s="12" t="s">
        <v>49</v>
      </c>
      <c r="U69" s="12">
        <v>1</v>
      </c>
      <c r="V69" s="13">
        <v>7</v>
      </c>
    </row>
    <row r="70" spans="1:22" s="8" customFormat="1" ht="15" customHeight="1" thickBot="1" x14ac:dyDescent="0.3">
      <c r="A70" s="116"/>
      <c r="B70" s="118"/>
      <c r="C70" s="120"/>
      <c r="D70" s="120"/>
      <c r="E70" s="120"/>
      <c r="F70" s="142"/>
      <c r="G70" s="120"/>
      <c r="H70" s="120"/>
      <c r="I70" s="120"/>
      <c r="J70" s="134"/>
      <c r="K70" s="134"/>
      <c r="L70" s="120"/>
      <c r="M70" s="184"/>
      <c r="N70" s="184"/>
      <c r="O70" s="184"/>
      <c r="P70" s="184"/>
      <c r="Q70" s="170"/>
      <c r="R70" s="170"/>
      <c r="S70" s="136"/>
      <c r="T70" s="14" t="s">
        <v>50</v>
      </c>
      <c r="U70" s="14">
        <v>1</v>
      </c>
      <c r="V70" s="15">
        <v>7</v>
      </c>
    </row>
    <row r="71" spans="1:22" s="8" customFormat="1" ht="15" customHeight="1" x14ac:dyDescent="0.25">
      <c r="A71" s="115">
        <v>26</v>
      </c>
      <c r="B71" s="117" t="s">
        <v>178</v>
      </c>
      <c r="C71" s="119" t="s">
        <v>41</v>
      </c>
      <c r="D71" s="119" t="s">
        <v>179</v>
      </c>
      <c r="E71" s="119" t="s">
        <v>180</v>
      </c>
      <c r="F71" s="140" t="s">
        <v>181</v>
      </c>
      <c r="G71" s="119">
        <v>12092259</v>
      </c>
      <c r="H71" s="119" t="s">
        <v>46</v>
      </c>
      <c r="I71" s="119" t="s">
        <v>47</v>
      </c>
      <c r="J71" s="133">
        <v>9481</v>
      </c>
      <c r="K71" s="133">
        <f t="shared" si="1"/>
        <v>18962</v>
      </c>
      <c r="L71" s="119">
        <v>24</v>
      </c>
      <c r="M71" s="183"/>
      <c r="N71" s="183"/>
      <c r="O71" s="183"/>
      <c r="P71" s="183"/>
      <c r="Q71" s="169">
        <f>(N71*L71)+(K71*M71)+(O71*L71)+(P71*K71)</f>
        <v>0</v>
      </c>
      <c r="R71" s="169">
        <f t="shared" si="0"/>
        <v>0</v>
      </c>
      <c r="S71" s="135" t="s">
        <v>48</v>
      </c>
      <c r="T71" s="67" t="s">
        <v>49</v>
      </c>
      <c r="U71" s="67">
        <v>2</v>
      </c>
      <c r="V71" s="23">
        <v>20</v>
      </c>
    </row>
    <row r="72" spans="1:22" s="8" customFormat="1" ht="15" customHeight="1" thickBot="1" x14ac:dyDescent="0.3">
      <c r="A72" s="116"/>
      <c r="B72" s="118"/>
      <c r="C72" s="120"/>
      <c r="D72" s="120"/>
      <c r="E72" s="120"/>
      <c r="F72" s="142"/>
      <c r="G72" s="120"/>
      <c r="H72" s="120"/>
      <c r="I72" s="120"/>
      <c r="J72" s="134"/>
      <c r="K72" s="134"/>
      <c r="L72" s="120"/>
      <c r="M72" s="184"/>
      <c r="N72" s="184"/>
      <c r="O72" s="184"/>
      <c r="P72" s="184"/>
      <c r="Q72" s="170"/>
      <c r="R72" s="170"/>
      <c r="S72" s="136"/>
      <c r="T72" s="62" t="s">
        <v>50</v>
      </c>
      <c r="U72" s="62">
        <v>1</v>
      </c>
      <c r="V72" s="33">
        <v>24</v>
      </c>
    </row>
    <row r="73" spans="1:22" s="8" customFormat="1" ht="15" customHeight="1" x14ac:dyDescent="0.25">
      <c r="A73" s="115">
        <v>27</v>
      </c>
      <c r="B73" s="117" t="s">
        <v>182</v>
      </c>
      <c r="C73" s="119" t="s">
        <v>41</v>
      </c>
      <c r="D73" s="119" t="s">
        <v>117</v>
      </c>
      <c r="E73" s="119" t="s">
        <v>183</v>
      </c>
      <c r="F73" s="140" t="s">
        <v>184</v>
      </c>
      <c r="G73" s="119" t="s">
        <v>185</v>
      </c>
      <c r="H73" s="119" t="s">
        <v>56</v>
      </c>
      <c r="I73" s="119" t="s">
        <v>47</v>
      </c>
      <c r="J73" s="133">
        <v>9161</v>
      </c>
      <c r="K73" s="133">
        <f t="shared" si="1"/>
        <v>18322</v>
      </c>
      <c r="L73" s="119">
        <v>24</v>
      </c>
      <c r="M73" s="183"/>
      <c r="N73" s="183"/>
      <c r="O73" s="183"/>
      <c r="P73" s="183"/>
      <c r="Q73" s="169">
        <f>(N73*L73)+(K73*M73)+(O73*L73)+(P73*K73)</f>
        <v>0</v>
      </c>
      <c r="R73" s="169">
        <f t="shared" si="0"/>
        <v>0</v>
      </c>
      <c r="S73" s="135" t="s">
        <v>48</v>
      </c>
      <c r="T73" s="12" t="s">
        <v>49</v>
      </c>
      <c r="U73" s="12">
        <v>2</v>
      </c>
      <c r="V73" s="13">
        <v>3.1</v>
      </c>
    </row>
    <row r="74" spans="1:22" s="8" customFormat="1" ht="15" customHeight="1" x14ac:dyDescent="0.25">
      <c r="A74" s="137"/>
      <c r="B74" s="138"/>
      <c r="C74" s="139"/>
      <c r="D74" s="139"/>
      <c r="E74" s="139"/>
      <c r="F74" s="141"/>
      <c r="G74" s="139"/>
      <c r="H74" s="139"/>
      <c r="I74" s="139"/>
      <c r="J74" s="148"/>
      <c r="K74" s="148"/>
      <c r="L74" s="139"/>
      <c r="M74" s="185"/>
      <c r="N74" s="185"/>
      <c r="O74" s="185"/>
      <c r="P74" s="185"/>
      <c r="Q74" s="171"/>
      <c r="R74" s="171"/>
      <c r="S74" s="143"/>
      <c r="T74" s="24" t="s">
        <v>50</v>
      </c>
      <c r="U74" s="24">
        <v>1</v>
      </c>
      <c r="V74" s="19">
        <v>9</v>
      </c>
    </row>
    <row r="75" spans="1:22" s="8" customFormat="1" ht="15" customHeight="1" thickBot="1" x14ac:dyDescent="0.3">
      <c r="A75" s="116"/>
      <c r="B75" s="118"/>
      <c r="C75" s="120"/>
      <c r="D75" s="120"/>
      <c r="E75" s="120"/>
      <c r="F75" s="142"/>
      <c r="G75" s="120"/>
      <c r="H75" s="120"/>
      <c r="I75" s="120"/>
      <c r="J75" s="134"/>
      <c r="K75" s="134"/>
      <c r="L75" s="120"/>
      <c r="M75" s="184"/>
      <c r="N75" s="184"/>
      <c r="O75" s="184"/>
      <c r="P75" s="184"/>
      <c r="Q75" s="170"/>
      <c r="R75" s="170"/>
      <c r="S75" s="136"/>
      <c r="T75" s="69" t="s">
        <v>186</v>
      </c>
      <c r="U75" s="69">
        <v>1</v>
      </c>
      <c r="V75" s="21">
        <v>18</v>
      </c>
    </row>
    <row r="76" spans="1:22" s="8" customFormat="1" ht="15" customHeight="1" x14ac:dyDescent="0.25">
      <c r="A76" s="115">
        <v>28</v>
      </c>
      <c r="B76" s="117" t="s">
        <v>187</v>
      </c>
      <c r="C76" s="119" t="s">
        <v>41</v>
      </c>
      <c r="D76" s="119" t="s">
        <v>188</v>
      </c>
      <c r="E76" s="119" t="s">
        <v>189</v>
      </c>
      <c r="F76" s="140" t="s">
        <v>190</v>
      </c>
      <c r="G76" s="119" t="s">
        <v>191</v>
      </c>
      <c r="H76" s="119" t="s">
        <v>46</v>
      </c>
      <c r="I76" s="119" t="s">
        <v>47</v>
      </c>
      <c r="J76" s="133">
        <v>10160</v>
      </c>
      <c r="K76" s="133">
        <f t="shared" si="1"/>
        <v>20320</v>
      </c>
      <c r="L76" s="119">
        <v>24</v>
      </c>
      <c r="M76" s="183"/>
      <c r="N76" s="183"/>
      <c r="O76" s="183"/>
      <c r="P76" s="183"/>
      <c r="Q76" s="169">
        <f>(N76*L76)+(K76*M76)+(O76*L76)+(P76*K76)</f>
        <v>0</v>
      </c>
      <c r="R76" s="169">
        <f t="shared" si="0"/>
        <v>0</v>
      </c>
      <c r="S76" s="135" t="s">
        <v>48</v>
      </c>
      <c r="T76" s="12" t="s">
        <v>49</v>
      </c>
      <c r="U76" s="12">
        <v>3</v>
      </c>
      <c r="V76" s="13">
        <v>20</v>
      </c>
    </row>
    <row r="77" spans="1:22" s="8" customFormat="1" ht="15" customHeight="1" x14ac:dyDescent="0.25">
      <c r="A77" s="137"/>
      <c r="B77" s="138"/>
      <c r="C77" s="139"/>
      <c r="D77" s="139"/>
      <c r="E77" s="139"/>
      <c r="F77" s="141"/>
      <c r="G77" s="139"/>
      <c r="H77" s="139"/>
      <c r="I77" s="139"/>
      <c r="J77" s="148"/>
      <c r="K77" s="148"/>
      <c r="L77" s="139"/>
      <c r="M77" s="185"/>
      <c r="N77" s="185"/>
      <c r="O77" s="185"/>
      <c r="P77" s="185"/>
      <c r="Q77" s="171"/>
      <c r="R77" s="171"/>
      <c r="S77" s="143"/>
      <c r="T77" s="24" t="s">
        <v>50</v>
      </c>
      <c r="U77" s="24">
        <v>1</v>
      </c>
      <c r="V77" s="19">
        <v>24</v>
      </c>
    </row>
    <row r="78" spans="1:22" s="8" customFormat="1" ht="15" customHeight="1" thickBot="1" x14ac:dyDescent="0.3">
      <c r="A78" s="116"/>
      <c r="B78" s="118"/>
      <c r="C78" s="120"/>
      <c r="D78" s="120"/>
      <c r="E78" s="120"/>
      <c r="F78" s="142"/>
      <c r="G78" s="120"/>
      <c r="H78" s="120"/>
      <c r="I78" s="120"/>
      <c r="J78" s="134"/>
      <c r="K78" s="134"/>
      <c r="L78" s="120"/>
      <c r="M78" s="184"/>
      <c r="N78" s="184"/>
      <c r="O78" s="184"/>
      <c r="P78" s="184"/>
      <c r="Q78" s="170"/>
      <c r="R78" s="170"/>
      <c r="S78" s="136"/>
      <c r="T78" s="14" t="s">
        <v>50</v>
      </c>
      <c r="U78" s="14">
        <v>1</v>
      </c>
      <c r="V78" s="15">
        <v>18</v>
      </c>
    </row>
    <row r="79" spans="1:22" s="8" customFormat="1" ht="15" customHeight="1" x14ac:dyDescent="0.25">
      <c r="A79" s="115">
        <v>29</v>
      </c>
      <c r="B79" s="117" t="s">
        <v>192</v>
      </c>
      <c r="C79" s="119" t="s">
        <v>41</v>
      </c>
      <c r="D79" s="119" t="s">
        <v>193</v>
      </c>
      <c r="E79" s="119" t="s">
        <v>194</v>
      </c>
      <c r="F79" s="140" t="s">
        <v>195</v>
      </c>
      <c r="G79" s="119" t="s">
        <v>196</v>
      </c>
      <c r="H79" s="119" t="s">
        <v>46</v>
      </c>
      <c r="I79" s="119" t="s">
        <v>47</v>
      </c>
      <c r="J79" s="133">
        <v>9111</v>
      </c>
      <c r="K79" s="133">
        <f t="shared" si="1"/>
        <v>18222</v>
      </c>
      <c r="L79" s="119">
        <v>24</v>
      </c>
      <c r="M79" s="183"/>
      <c r="N79" s="183"/>
      <c r="O79" s="183"/>
      <c r="P79" s="183"/>
      <c r="Q79" s="169">
        <f>(N79*L79)+(K79*M79)+(O79*L79)+(P79*K79)</f>
        <v>0</v>
      </c>
      <c r="R79" s="169">
        <f t="shared" si="0"/>
        <v>0</v>
      </c>
      <c r="S79" s="135" t="s">
        <v>48</v>
      </c>
      <c r="T79" s="12" t="s">
        <v>49</v>
      </c>
      <c r="U79" s="12">
        <v>2</v>
      </c>
      <c r="V79" s="13">
        <v>20</v>
      </c>
    </row>
    <row r="80" spans="1:22" s="8" customFormat="1" ht="15" customHeight="1" thickBot="1" x14ac:dyDescent="0.3">
      <c r="A80" s="116"/>
      <c r="B80" s="118"/>
      <c r="C80" s="120"/>
      <c r="D80" s="120"/>
      <c r="E80" s="120"/>
      <c r="F80" s="142"/>
      <c r="G80" s="120"/>
      <c r="H80" s="120"/>
      <c r="I80" s="120"/>
      <c r="J80" s="134"/>
      <c r="K80" s="134"/>
      <c r="L80" s="120"/>
      <c r="M80" s="184"/>
      <c r="N80" s="184"/>
      <c r="O80" s="184"/>
      <c r="P80" s="184"/>
      <c r="Q80" s="170"/>
      <c r="R80" s="170"/>
      <c r="S80" s="136"/>
      <c r="T80" s="14" t="s">
        <v>50</v>
      </c>
      <c r="U80" s="14">
        <v>1</v>
      </c>
      <c r="V80" s="15">
        <v>16</v>
      </c>
    </row>
    <row r="81" spans="1:22" s="8" customFormat="1" ht="15" customHeight="1" x14ac:dyDescent="0.25">
      <c r="A81" s="115">
        <v>30</v>
      </c>
      <c r="B81" s="117" t="s">
        <v>197</v>
      </c>
      <c r="C81" s="119" t="s">
        <v>159</v>
      </c>
      <c r="D81" s="119" t="s">
        <v>198</v>
      </c>
      <c r="E81" s="119" t="s">
        <v>199</v>
      </c>
      <c r="F81" s="140" t="s">
        <v>200</v>
      </c>
      <c r="G81" s="119" t="s">
        <v>201</v>
      </c>
      <c r="H81" s="119" t="s">
        <v>56</v>
      </c>
      <c r="I81" s="119" t="s">
        <v>47</v>
      </c>
      <c r="J81" s="133">
        <v>8154</v>
      </c>
      <c r="K81" s="133">
        <f t="shared" si="1"/>
        <v>16308</v>
      </c>
      <c r="L81" s="119">
        <v>24</v>
      </c>
      <c r="M81" s="183"/>
      <c r="N81" s="183"/>
      <c r="O81" s="183"/>
      <c r="P81" s="183"/>
      <c r="Q81" s="169">
        <f>(N81*L81)+(K81*M81)+(O81*L81)+(P81*K81)</f>
        <v>0</v>
      </c>
      <c r="R81" s="169">
        <f t="shared" si="0"/>
        <v>0</v>
      </c>
      <c r="S81" s="135" t="s">
        <v>48</v>
      </c>
      <c r="T81" s="67" t="s">
        <v>49</v>
      </c>
      <c r="U81" s="67">
        <v>2</v>
      </c>
      <c r="V81" s="23">
        <v>13.19</v>
      </c>
    </row>
    <row r="82" spans="1:22" s="8" customFormat="1" ht="15" customHeight="1" thickBot="1" x14ac:dyDescent="0.3">
      <c r="A82" s="116"/>
      <c r="B82" s="118"/>
      <c r="C82" s="120"/>
      <c r="D82" s="120"/>
      <c r="E82" s="120"/>
      <c r="F82" s="142"/>
      <c r="G82" s="120"/>
      <c r="H82" s="120"/>
      <c r="I82" s="120"/>
      <c r="J82" s="134"/>
      <c r="K82" s="134"/>
      <c r="L82" s="120"/>
      <c r="M82" s="184"/>
      <c r="N82" s="184"/>
      <c r="O82" s="184"/>
      <c r="P82" s="184"/>
      <c r="Q82" s="170"/>
      <c r="R82" s="170"/>
      <c r="S82" s="136"/>
      <c r="T82" s="14" t="s">
        <v>50</v>
      </c>
      <c r="U82" s="14">
        <v>1</v>
      </c>
      <c r="V82" s="15">
        <v>8</v>
      </c>
    </row>
    <row r="83" spans="1:22" s="8" customFormat="1" ht="15" customHeight="1" x14ac:dyDescent="0.25">
      <c r="A83" s="115">
        <v>31</v>
      </c>
      <c r="B83" s="117" t="s">
        <v>202</v>
      </c>
      <c r="C83" s="119" t="s">
        <v>41</v>
      </c>
      <c r="D83" s="119" t="s">
        <v>203</v>
      </c>
      <c r="E83" s="119" t="s">
        <v>204</v>
      </c>
      <c r="F83" s="140" t="s">
        <v>205</v>
      </c>
      <c r="G83" s="119" t="s">
        <v>206</v>
      </c>
      <c r="H83" s="119" t="s">
        <v>56</v>
      </c>
      <c r="I83" s="119" t="s">
        <v>47</v>
      </c>
      <c r="J83" s="133">
        <v>16103</v>
      </c>
      <c r="K83" s="133">
        <f t="shared" si="1"/>
        <v>32206</v>
      </c>
      <c r="L83" s="119">
        <v>24</v>
      </c>
      <c r="M83" s="183"/>
      <c r="N83" s="183"/>
      <c r="O83" s="183"/>
      <c r="P83" s="183"/>
      <c r="Q83" s="169">
        <f>(N83*L83)+(K83*M83)+(O83*L83)+(P83*K83)</f>
        <v>0</v>
      </c>
      <c r="R83" s="169">
        <f t="shared" si="0"/>
        <v>0</v>
      </c>
      <c r="S83" s="135" t="s">
        <v>48</v>
      </c>
      <c r="T83" s="67" t="s">
        <v>49</v>
      </c>
      <c r="U83" s="67">
        <v>2</v>
      </c>
      <c r="V83" s="23">
        <v>28</v>
      </c>
    </row>
    <row r="84" spans="1:22" s="8" customFormat="1" ht="15" customHeight="1" thickBot="1" x14ac:dyDescent="0.3">
      <c r="A84" s="116"/>
      <c r="B84" s="118"/>
      <c r="C84" s="120"/>
      <c r="D84" s="120"/>
      <c r="E84" s="120"/>
      <c r="F84" s="142"/>
      <c r="G84" s="120"/>
      <c r="H84" s="120"/>
      <c r="I84" s="120"/>
      <c r="J84" s="134"/>
      <c r="K84" s="134"/>
      <c r="L84" s="120"/>
      <c r="M84" s="184"/>
      <c r="N84" s="184"/>
      <c r="O84" s="184"/>
      <c r="P84" s="184"/>
      <c r="Q84" s="170"/>
      <c r="R84" s="170"/>
      <c r="S84" s="136"/>
      <c r="T84" s="69" t="s">
        <v>50</v>
      </c>
      <c r="U84" s="69">
        <v>1</v>
      </c>
      <c r="V84" s="21">
        <v>9</v>
      </c>
    </row>
    <row r="85" spans="1:22" s="8" customFormat="1" ht="15" customHeight="1" x14ac:dyDescent="0.25">
      <c r="A85" s="115">
        <v>32</v>
      </c>
      <c r="B85" s="117" t="s">
        <v>207</v>
      </c>
      <c r="C85" s="119" t="s">
        <v>41</v>
      </c>
      <c r="D85" s="119" t="s">
        <v>208</v>
      </c>
      <c r="E85" s="119" t="s">
        <v>209</v>
      </c>
      <c r="F85" s="140" t="s">
        <v>210</v>
      </c>
      <c r="G85" s="119" t="s">
        <v>211</v>
      </c>
      <c r="H85" s="119" t="s">
        <v>136</v>
      </c>
      <c r="I85" s="119" t="s">
        <v>47</v>
      </c>
      <c r="J85" s="133">
        <v>23086</v>
      </c>
      <c r="K85" s="133">
        <f t="shared" si="1"/>
        <v>46172</v>
      </c>
      <c r="L85" s="119">
        <v>24</v>
      </c>
      <c r="M85" s="183"/>
      <c r="N85" s="183"/>
      <c r="O85" s="183"/>
      <c r="P85" s="183"/>
      <c r="Q85" s="169">
        <f>(N85*L85)+(K85*M85)+(O85*L85)+(P85*K85)</f>
        <v>0</v>
      </c>
      <c r="R85" s="169">
        <f t="shared" si="0"/>
        <v>0</v>
      </c>
      <c r="S85" s="135" t="s">
        <v>48</v>
      </c>
      <c r="T85" s="12" t="s">
        <v>49</v>
      </c>
      <c r="U85" s="12">
        <v>2</v>
      </c>
      <c r="V85" s="13">
        <v>2.2000000000000002</v>
      </c>
    </row>
    <row r="86" spans="1:22" s="8" customFormat="1" ht="15" customHeight="1" x14ac:dyDescent="0.25">
      <c r="A86" s="137"/>
      <c r="B86" s="138"/>
      <c r="C86" s="139"/>
      <c r="D86" s="139"/>
      <c r="E86" s="139"/>
      <c r="F86" s="141"/>
      <c r="G86" s="139"/>
      <c r="H86" s="139"/>
      <c r="I86" s="139"/>
      <c r="J86" s="148"/>
      <c r="K86" s="148"/>
      <c r="L86" s="139"/>
      <c r="M86" s="185"/>
      <c r="N86" s="185"/>
      <c r="O86" s="185"/>
      <c r="P86" s="185"/>
      <c r="Q86" s="171"/>
      <c r="R86" s="171"/>
      <c r="S86" s="143"/>
      <c r="T86" s="24" t="s">
        <v>49</v>
      </c>
      <c r="U86" s="24">
        <v>2</v>
      </c>
      <c r="V86" s="19">
        <v>36</v>
      </c>
    </row>
    <row r="87" spans="1:22" s="8" customFormat="1" ht="15" customHeight="1" x14ac:dyDescent="0.25">
      <c r="A87" s="137"/>
      <c r="B87" s="138"/>
      <c r="C87" s="139"/>
      <c r="D87" s="139"/>
      <c r="E87" s="139"/>
      <c r="F87" s="141"/>
      <c r="G87" s="139"/>
      <c r="H87" s="139"/>
      <c r="I87" s="139"/>
      <c r="J87" s="148"/>
      <c r="K87" s="148"/>
      <c r="L87" s="139"/>
      <c r="M87" s="185"/>
      <c r="N87" s="185"/>
      <c r="O87" s="185"/>
      <c r="P87" s="185"/>
      <c r="Q87" s="171"/>
      <c r="R87" s="171"/>
      <c r="S87" s="143"/>
      <c r="T87" s="24" t="s">
        <v>50</v>
      </c>
      <c r="U87" s="24">
        <v>1</v>
      </c>
      <c r="V87" s="19">
        <v>8</v>
      </c>
    </row>
    <row r="88" spans="1:22" s="8" customFormat="1" ht="15" customHeight="1" thickBot="1" x14ac:dyDescent="0.3">
      <c r="A88" s="116"/>
      <c r="B88" s="118"/>
      <c r="C88" s="120"/>
      <c r="D88" s="120"/>
      <c r="E88" s="120"/>
      <c r="F88" s="142"/>
      <c r="G88" s="120"/>
      <c r="H88" s="120"/>
      <c r="I88" s="120"/>
      <c r="J88" s="134"/>
      <c r="K88" s="134"/>
      <c r="L88" s="120"/>
      <c r="M88" s="184"/>
      <c r="N88" s="184"/>
      <c r="O88" s="184"/>
      <c r="P88" s="184"/>
      <c r="Q88" s="170"/>
      <c r="R88" s="170"/>
      <c r="S88" s="136"/>
      <c r="T88" s="14" t="s">
        <v>50</v>
      </c>
      <c r="U88" s="14">
        <v>1</v>
      </c>
      <c r="V88" s="15">
        <v>11</v>
      </c>
    </row>
    <row r="89" spans="1:22" s="8" customFormat="1" ht="15" customHeight="1" x14ac:dyDescent="0.25">
      <c r="A89" s="115">
        <v>33</v>
      </c>
      <c r="B89" s="117" t="s">
        <v>212</v>
      </c>
      <c r="C89" s="119" t="s">
        <v>41</v>
      </c>
      <c r="D89" s="119" t="s">
        <v>213</v>
      </c>
      <c r="E89" s="119" t="s">
        <v>214</v>
      </c>
      <c r="F89" s="140" t="s">
        <v>210</v>
      </c>
      <c r="G89" s="119" t="s">
        <v>215</v>
      </c>
      <c r="H89" s="119" t="s">
        <v>46</v>
      </c>
      <c r="I89" s="119" t="s">
        <v>47</v>
      </c>
      <c r="J89" s="133">
        <v>13428</v>
      </c>
      <c r="K89" s="133">
        <f t="shared" si="1"/>
        <v>26856</v>
      </c>
      <c r="L89" s="119">
        <v>24</v>
      </c>
      <c r="M89" s="183"/>
      <c r="N89" s="183"/>
      <c r="O89" s="183"/>
      <c r="P89" s="183"/>
      <c r="Q89" s="169">
        <f>(N89*L89)+(K89*M89)+(O89*L89)+(P89*K89)</f>
        <v>0</v>
      </c>
      <c r="R89" s="169">
        <f t="shared" si="0"/>
        <v>0</v>
      </c>
      <c r="S89" s="135" t="s">
        <v>48</v>
      </c>
      <c r="T89" s="67" t="s">
        <v>49</v>
      </c>
      <c r="U89" s="67">
        <v>1</v>
      </c>
      <c r="V89" s="23">
        <v>24</v>
      </c>
    </row>
    <row r="90" spans="1:22" s="8" customFormat="1" ht="15" customHeight="1" thickBot="1" x14ac:dyDescent="0.3">
      <c r="A90" s="116"/>
      <c r="B90" s="118"/>
      <c r="C90" s="120"/>
      <c r="D90" s="120"/>
      <c r="E90" s="120"/>
      <c r="F90" s="142"/>
      <c r="G90" s="120"/>
      <c r="H90" s="120"/>
      <c r="I90" s="120"/>
      <c r="J90" s="134"/>
      <c r="K90" s="134"/>
      <c r="L90" s="120"/>
      <c r="M90" s="184"/>
      <c r="N90" s="184"/>
      <c r="O90" s="184"/>
      <c r="P90" s="184"/>
      <c r="Q90" s="170"/>
      <c r="R90" s="170"/>
      <c r="S90" s="136"/>
      <c r="T90" s="14" t="s">
        <v>50</v>
      </c>
      <c r="U90" s="14">
        <v>2</v>
      </c>
      <c r="V90" s="15">
        <v>5</v>
      </c>
    </row>
    <row r="91" spans="1:22" s="8" customFormat="1" ht="30" customHeight="1" thickBot="1" x14ac:dyDescent="0.3">
      <c r="A91" s="25">
        <v>34</v>
      </c>
      <c r="B91" s="26" t="s">
        <v>216</v>
      </c>
      <c r="C91" s="27" t="s">
        <v>41</v>
      </c>
      <c r="D91" s="27" t="s">
        <v>217</v>
      </c>
      <c r="E91" s="27" t="s">
        <v>218</v>
      </c>
      <c r="F91" s="28" t="s">
        <v>219</v>
      </c>
      <c r="G91" s="27" t="s">
        <v>220</v>
      </c>
      <c r="H91" s="27" t="s">
        <v>56</v>
      </c>
      <c r="I91" s="27" t="s">
        <v>47</v>
      </c>
      <c r="J91" s="30">
        <v>9133</v>
      </c>
      <c r="K91" s="30">
        <f t="shared" si="1"/>
        <v>18266</v>
      </c>
      <c r="L91" s="27">
        <v>24</v>
      </c>
      <c r="M91" s="186"/>
      <c r="N91" s="186"/>
      <c r="O91" s="186"/>
      <c r="P91" s="186"/>
      <c r="Q91" s="172">
        <f>(N91*L91)+(K91*M91)+(O91*L91)+(P91*K91)</f>
        <v>0</v>
      </c>
      <c r="R91" s="172">
        <f t="shared" si="0"/>
        <v>0</v>
      </c>
      <c r="S91" s="31" t="s">
        <v>48</v>
      </c>
      <c r="T91" s="27" t="s">
        <v>50</v>
      </c>
      <c r="U91" s="27">
        <v>2</v>
      </c>
      <c r="V91" s="32">
        <v>24</v>
      </c>
    </row>
    <row r="92" spans="1:22" s="8" customFormat="1" ht="15" customHeight="1" x14ac:dyDescent="0.25">
      <c r="A92" s="115">
        <v>35</v>
      </c>
      <c r="B92" s="117" t="s">
        <v>221</v>
      </c>
      <c r="C92" s="119" t="s">
        <v>41</v>
      </c>
      <c r="D92" s="119" t="s">
        <v>222</v>
      </c>
      <c r="E92" s="119" t="s">
        <v>223</v>
      </c>
      <c r="F92" s="140" t="s">
        <v>224</v>
      </c>
      <c r="G92" s="119" t="s">
        <v>225</v>
      </c>
      <c r="H92" s="119" t="s">
        <v>56</v>
      </c>
      <c r="I92" s="119" t="s">
        <v>47</v>
      </c>
      <c r="J92" s="133">
        <v>10320</v>
      </c>
      <c r="K92" s="133">
        <f t="shared" si="1"/>
        <v>20640</v>
      </c>
      <c r="L92" s="119">
        <v>24</v>
      </c>
      <c r="M92" s="183"/>
      <c r="N92" s="183"/>
      <c r="O92" s="183"/>
      <c r="P92" s="183"/>
      <c r="Q92" s="169">
        <f>(N92*L92)+(K92*M92)+(O92*L92)+(P92*K92)</f>
        <v>0</v>
      </c>
      <c r="R92" s="169">
        <f t="shared" si="0"/>
        <v>0</v>
      </c>
      <c r="S92" s="135" t="s">
        <v>48</v>
      </c>
      <c r="T92" s="67" t="s">
        <v>49</v>
      </c>
      <c r="U92" s="67">
        <v>2</v>
      </c>
      <c r="V92" s="23">
        <v>3.3</v>
      </c>
    </row>
    <row r="93" spans="1:22" s="8" customFormat="1" ht="15" customHeight="1" thickBot="1" x14ac:dyDescent="0.3">
      <c r="A93" s="116"/>
      <c r="B93" s="118"/>
      <c r="C93" s="120"/>
      <c r="D93" s="120"/>
      <c r="E93" s="120"/>
      <c r="F93" s="142"/>
      <c r="G93" s="120"/>
      <c r="H93" s="120"/>
      <c r="I93" s="120"/>
      <c r="J93" s="134"/>
      <c r="K93" s="134"/>
      <c r="L93" s="120"/>
      <c r="M93" s="184"/>
      <c r="N93" s="184"/>
      <c r="O93" s="184"/>
      <c r="P93" s="184"/>
      <c r="Q93" s="170"/>
      <c r="R93" s="170"/>
      <c r="S93" s="136"/>
      <c r="T93" s="14" t="s">
        <v>50</v>
      </c>
      <c r="U93" s="14">
        <v>2</v>
      </c>
      <c r="V93" s="15">
        <v>4.5</v>
      </c>
    </row>
    <row r="94" spans="1:22" s="8" customFormat="1" ht="15" customHeight="1" x14ac:dyDescent="0.25">
      <c r="A94" s="115">
        <v>36</v>
      </c>
      <c r="B94" s="117" t="s">
        <v>226</v>
      </c>
      <c r="C94" s="119" t="s">
        <v>41</v>
      </c>
      <c r="D94" s="119" t="s">
        <v>86</v>
      </c>
      <c r="E94" s="119" t="s">
        <v>227</v>
      </c>
      <c r="F94" s="140" t="s">
        <v>228</v>
      </c>
      <c r="G94" s="119" t="s">
        <v>229</v>
      </c>
      <c r="H94" s="119" t="s">
        <v>230</v>
      </c>
      <c r="I94" s="119" t="s">
        <v>47</v>
      </c>
      <c r="J94" s="133">
        <v>6190</v>
      </c>
      <c r="K94" s="133">
        <f t="shared" si="1"/>
        <v>12380</v>
      </c>
      <c r="L94" s="119">
        <v>24</v>
      </c>
      <c r="M94" s="183"/>
      <c r="N94" s="183"/>
      <c r="O94" s="183"/>
      <c r="P94" s="183"/>
      <c r="Q94" s="169">
        <f>(N94*L94)+(K94*M94)+(O94*L94)+(P94*K94)</f>
        <v>0</v>
      </c>
      <c r="R94" s="169">
        <f t="shared" si="0"/>
        <v>0</v>
      </c>
      <c r="S94" s="135" t="s">
        <v>48</v>
      </c>
      <c r="T94" s="12" t="s">
        <v>49</v>
      </c>
      <c r="U94" s="12">
        <v>2</v>
      </c>
      <c r="V94" s="13">
        <v>5.8</v>
      </c>
    </row>
    <row r="95" spans="1:22" s="8" customFormat="1" ht="15" customHeight="1" thickBot="1" x14ac:dyDescent="0.3">
      <c r="A95" s="116"/>
      <c r="B95" s="118"/>
      <c r="C95" s="120"/>
      <c r="D95" s="120"/>
      <c r="E95" s="120"/>
      <c r="F95" s="142"/>
      <c r="G95" s="120"/>
      <c r="H95" s="120"/>
      <c r="I95" s="120"/>
      <c r="J95" s="134"/>
      <c r="K95" s="134"/>
      <c r="L95" s="120"/>
      <c r="M95" s="184"/>
      <c r="N95" s="184"/>
      <c r="O95" s="184"/>
      <c r="P95" s="184"/>
      <c r="Q95" s="170"/>
      <c r="R95" s="170"/>
      <c r="S95" s="136"/>
      <c r="T95" s="14" t="s">
        <v>50</v>
      </c>
      <c r="U95" s="14">
        <v>1</v>
      </c>
      <c r="V95" s="15">
        <v>8.6</v>
      </c>
    </row>
    <row r="96" spans="1:22" s="8" customFormat="1" ht="15" customHeight="1" x14ac:dyDescent="0.25">
      <c r="A96" s="144">
        <v>37</v>
      </c>
      <c r="B96" s="146" t="s">
        <v>231</v>
      </c>
      <c r="C96" s="119" t="s">
        <v>41</v>
      </c>
      <c r="D96" s="119" t="s">
        <v>232</v>
      </c>
      <c r="E96" s="119" t="s">
        <v>233</v>
      </c>
      <c r="F96" s="140" t="s">
        <v>234</v>
      </c>
      <c r="G96" s="119" t="s">
        <v>235</v>
      </c>
      <c r="H96" s="119" t="s">
        <v>236</v>
      </c>
      <c r="I96" s="119" t="s">
        <v>47</v>
      </c>
      <c r="J96" s="133">
        <v>24360</v>
      </c>
      <c r="K96" s="133">
        <f>J96*2</f>
        <v>48720</v>
      </c>
      <c r="L96" s="119">
        <v>24</v>
      </c>
      <c r="M96" s="183"/>
      <c r="N96" s="183"/>
      <c r="O96" s="183"/>
      <c r="P96" s="183"/>
      <c r="Q96" s="169">
        <f>(N96*L96)+(K96*M96)+(O96*L96)+(P96*K96)</f>
        <v>0</v>
      </c>
      <c r="R96" s="169">
        <f>Q96*1.23</f>
        <v>0</v>
      </c>
      <c r="S96" s="135" t="s">
        <v>48</v>
      </c>
      <c r="T96" s="12" t="s">
        <v>49</v>
      </c>
      <c r="U96" s="12">
        <v>2</v>
      </c>
      <c r="V96" s="13">
        <v>20</v>
      </c>
    </row>
    <row r="97" spans="1:22" s="53" customFormat="1" ht="15" customHeight="1" thickBot="1" x14ac:dyDescent="0.3">
      <c r="A97" s="145"/>
      <c r="B97" s="147"/>
      <c r="C97" s="120"/>
      <c r="D97" s="120"/>
      <c r="E97" s="120"/>
      <c r="F97" s="142"/>
      <c r="G97" s="120"/>
      <c r="H97" s="120"/>
      <c r="I97" s="120"/>
      <c r="J97" s="134"/>
      <c r="K97" s="134"/>
      <c r="L97" s="120"/>
      <c r="M97" s="184"/>
      <c r="N97" s="184"/>
      <c r="O97" s="184"/>
      <c r="P97" s="184"/>
      <c r="Q97" s="170"/>
      <c r="R97" s="170"/>
      <c r="S97" s="136"/>
      <c r="T97" s="14" t="s">
        <v>50</v>
      </c>
      <c r="U97" s="14">
        <v>7</v>
      </c>
      <c r="V97" s="15">
        <v>9</v>
      </c>
    </row>
    <row r="98" spans="1:22" s="53" customFormat="1" ht="15" customHeight="1" x14ac:dyDescent="0.25">
      <c r="A98" s="144">
        <v>38</v>
      </c>
      <c r="B98" s="146" t="s">
        <v>237</v>
      </c>
      <c r="C98" s="119" t="s">
        <v>41</v>
      </c>
      <c r="D98" s="119" t="s">
        <v>174</v>
      </c>
      <c r="E98" s="119" t="s">
        <v>238</v>
      </c>
      <c r="F98" s="140" t="s">
        <v>239</v>
      </c>
      <c r="G98" s="119" t="s">
        <v>240</v>
      </c>
      <c r="H98" s="119" t="s">
        <v>401</v>
      </c>
      <c r="I98" s="119" t="s">
        <v>47</v>
      </c>
      <c r="J98" s="133">
        <v>21661</v>
      </c>
      <c r="K98" s="133">
        <f>J98*2</f>
        <v>43322</v>
      </c>
      <c r="L98" s="119">
        <v>24</v>
      </c>
      <c r="M98" s="183"/>
      <c r="N98" s="183"/>
      <c r="O98" s="183"/>
      <c r="P98" s="183"/>
      <c r="Q98" s="169">
        <f>(N98*L98)+(K98*M98)+(O98*L98)+(P98*K98)</f>
        <v>0</v>
      </c>
      <c r="R98" s="169">
        <f>Q98*1.23</f>
        <v>0</v>
      </c>
      <c r="S98" s="135" t="s">
        <v>48</v>
      </c>
      <c r="T98" s="12" t="s">
        <v>49</v>
      </c>
      <c r="U98" s="12">
        <v>2</v>
      </c>
      <c r="V98" s="13">
        <v>10</v>
      </c>
    </row>
    <row r="99" spans="1:22" s="56" customFormat="1" ht="15" customHeight="1" x14ac:dyDescent="0.25">
      <c r="A99" s="151"/>
      <c r="B99" s="152"/>
      <c r="C99" s="139"/>
      <c r="D99" s="139"/>
      <c r="E99" s="139"/>
      <c r="F99" s="141"/>
      <c r="G99" s="139"/>
      <c r="H99" s="139"/>
      <c r="I99" s="139"/>
      <c r="J99" s="148"/>
      <c r="K99" s="148"/>
      <c r="L99" s="139"/>
      <c r="M99" s="185"/>
      <c r="N99" s="185"/>
      <c r="O99" s="185"/>
      <c r="P99" s="185"/>
      <c r="Q99" s="171"/>
      <c r="R99" s="171"/>
      <c r="S99" s="143"/>
      <c r="T99" s="24" t="s">
        <v>49</v>
      </c>
      <c r="U99" s="24">
        <v>1</v>
      </c>
      <c r="V99" s="19">
        <v>24</v>
      </c>
    </row>
    <row r="100" spans="1:22" s="56" customFormat="1" ht="15.75" thickBot="1" x14ac:dyDescent="0.3">
      <c r="A100" s="145"/>
      <c r="B100" s="147"/>
      <c r="C100" s="120"/>
      <c r="D100" s="120"/>
      <c r="E100" s="120"/>
      <c r="F100" s="142"/>
      <c r="G100" s="120"/>
      <c r="H100" s="120"/>
      <c r="I100" s="120"/>
      <c r="J100" s="134"/>
      <c r="K100" s="134"/>
      <c r="L100" s="120"/>
      <c r="M100" s="184"/>
      <c r="N100" s="184"/>
      <c r="O100" s="184"/>
      <c r="P100" s="184"/>
      <c r="Q100" s="170"/>
      <c r="R100" s="170"/>
      <c r="S100" s="136"/>
      <c r="T100" s="69" t="s">
        <v>50</v>
      </c>
      <c r="U100" s="69">
        <v>2</v>
      </c>
      <c r="V100" s="21">
        <v>15</v>
      </c>
    </row>
    <row r="101" spans="1:22" s="56" customFormat="1" ht="15" customHeight="1" x14ac:dyDescent="0.25">
      <c r="A101" s="115">
        <v>39</v>
      </c>
      <c r="B101" s="117" t="s">
        <v>241</v>
      </c>
      <c r="C101" s="119" t="s">
        <v>41</v>
      </c>
      <c r="D101" s="119" t="s">
        <v>242</v>
      </c>
      <c r="E101" s="119" t="s">
        <v>243</v>
      </c>
      <c r="F101" s="140" t="s">
        <v>244</v>
      </c>
      <c r="G101" s="119" t="s">
        <v>245</v>
      </c>
      <c r="H101" s="119" t="s">
        <v>56</v>
      </c>
      <c r="I101" s="119" t="s">
        <v>47</v>
      </c>
      <c r="J101" s="133">
        <v>15247</v>
      </c>
      <c r="K101" s="133">
        <f>J101*2</f>
        <v>30494</v>
      </c>
      <c r="L101" s="119">
        <v>24</v>
      </c>
      <c r="M101" s="183"/>
      <c r="N101" s="183"/>
      <c r="O101" s="183"/>
      <c r="P101" s="183"/>
      <c r="Q101" s="169">
        <f>(N101*L101)+(K101*M101)+(O101*L101)+(P101*K101)</f>
        <v>0</v>
      </c>
      <c r="R101" s="169">
        <f>Q101*1.23</f>
        <v>0</v>
      </c>
      <c r="S101" s="135" t="s">
        <v>48</v>
      </c>
      <c r="T101" s="12" t="s">
        <v>49</v>
      </c>
      <c r="U101" s="12">
        <v>1</v>
      </c>
      <c r="V101" s="13">
        <v>24</v>
      </c>
    </row>
    <row r="102" spans="1:22" s="56" customFormat="1" ht="15" customHeight="1" thickBot="1" x14ac:dyDescent="0.3">
      <c r="A102" s="116"/>
      <c r="B102" s="118"/>
      <c r="C102" s="120"/>
      <c r="D102" s="120"/>
      <c r="E102" s="120"/>
      <c r="F102" s="142"/>
      <c r="G102" s="120"/>
      <c r="H102" s="120"/>
      <c r="I102" s="120"/>
      <c r="J102" s="134"/>
      <c r="K102" s="134"/>
      <c r="L102" s="120"/>
      <c r="M102" s="184"/>
      <c r="N102" s="184"/>
      <c r="O102" s="184"/>
      <c r="P102" s="184"/>
      <c r="Q102" s="170"/>
      <c r="R102" s="170"/>
      <c r="S102" s="136"/>
      <c r="T102" s="14" t="s">
        <v>50</v>
      </c>
      <c r="U102" s="14">
        <v>2</v>
      </c>
      <c r="V102" s="15">
        <v>9</v>
      </c>
    </row>
    <row r="103" spans="1:22" s="56" customFormat="1" ht="15" customHeight="1" x14ac:dyDescent="0.25">
      <c r="A103" s="115">
        <v>40</v>
      </c>
      <c r="B103" s="117" t="s">
        <v>246</v>
      </c>
      <c r="C103" s="119" t="s">
        <v>41</v>
      </c>
      <c r="D103" s="119" t="s">
        <v>247</v>
      </c>
      <c r="E103" s="119" t="s">
        <v>248</v>
      </c>
      <c r="F103" s="140" t="s">
        <v>249</v>
      </c>
      <c r="G103" s="119" t="s">
        <v>250</v>
      </c>
      <c r="H103" s="119" t="s">
        <v>56</v>
      </c>
      <c r="I103" s="119" t="s">
        <v>47</v>
      </c>
      <c r="J103" s="133">
        <v>25768</v>
      </c>
      <c r="K103" s="133">
        <f>J103*2</f>
        <v>51536</v>
      </c>
      <c r="L103" s="119">
        <v>24</v>
      </c>
      <c r="M103" s="183"/>
      <c r="N103" s="183"/>
      <c r="O103" s="183"/>
      <c r="P103" s="183"/>
      <c r="Q103" s="169">
        <f>(N103*L103)+(K103*M103)+(O103*L103)+(P103*K103)</f>
        <v>0</v>
      </c>
      <c r="R103" s="169">
        <f>Q103*1.23</f>
        <v>0</v>
      </c>
      <c r="S103" s="135" t="s">
        <v>48</v>
      </c>
      <c r="T103" s="12" t="s">
        <v>49</v>
      </c>
      <c r="U103" s="12">
        <v>1</v>
      </c>
      <c r="V103" s="13">
        <v>30</v>
      </c>
    </row>
    <row r="104" spans="1:22" s="56" customFormat="1" ht="15" customHeight="1" x14ac:dyDescent="0.25">
      <c r="A104" s="137"/>
      <c r="B104" s="138"/>
      <c r="C104" s="139"/>
      <c r="D104" s="139"/>
      <c r="E104" s="139"/>
      <c r="F104" s="159"/>
      <c r="G104" s="158"/>
      <c r="H104" s="158"/>
      <c r="I104" s="158"/>
      <c r="J104" s="157"/>
      <c r="K104" s="157"/>
      <c r="L104" s="158"/>
      <c r="M104" s="187"/>
      <c r="N104" s="187"/>
      <c r="O104" s="187"/>
      <c r="P104" s="187"/>
      <c r="Q104" s="173"/>
      <c r="R104" s="173"/>
      <c r="S104" s="153"/>
      <c r="T104" s="24" t="s">
        <v>50</v>
      </c>
      <c r="U104" s="24">
        <v>3</v>
      </c>
      <c r="V104" s="19">
        <v>9</v>
      </c>
    </row>
    <row r="105" spans="1:22" s="56" customFormat="1" ht="15" customHeight="1" x14ac:dyDescent="0.25">
      <c r="A105" s="137"/>
      <c r="B105" s="138"/>
      <c r="C105" s="139"/>
      <c r="D105" s="139"/>
      <c r="E105" s="139"/>
      <c r="F105" s="154" t="s">
        <v>251</v>
      </c>
      <c r="G105" s="155" t="s">
        <v>252</v>
      </c>
      <c r="H105" s="155" t="s">
        <v>230</v>
      </c>
      <c r="I105" s="155" t="s">
        <v>47</v>
      </c>
      <c r="J105" s="156">
        <v>373</v>
      </c>
      <c r="K105" s="156">
        <f>J105*2</f>
        <v>746</v>
      </c>
      <c r="L105" s="155">
        <v>24</v>
      </c>
      <c r="M105" s="188"/>
      <c r="N105" s="188"/>
      <c r="O105" s="188"/>
      <c r="P105" s="188"/>
      <c r="Q105" s="174">
        <f>(N105*L105)+(K105*M105)+(O105*L105)+(P105*K105)</f>
        <v>0</v>
      </c>
      <c r="R105" s="174">
        <f>Q105*1.23</f>
        <v>0</v>
      </c>
      <c r="S105" s="160" t="s">
        <v>48</v>
      </c>
      <c r="T105" s="24" t="s">
        <v>49</v>
      </c>
      <c r="U105" s="24">
        <v>1</v>
      </c>
      <c r="V105" s="19">
        <v>7.2</v>
      </c>
    </row>
    <row r="106" spans="1:22" s="56" customFormat="1" ht="15" customHeight="1" thickBot="1" x14ac:dyDescent="0.3">
      <c r="A106" s="116"/>
      <c r="B106" s="118"/>
      <c r="C106" s="120"/>
      <c r="D106" s="120"/>
      <c r="E106" s="120"/>
      <c r="F106" s="142"/>
      <c r="G106" s="120"/>
      <c r="H106" s="120"/>
      <c r="I106" s="120"/>
      <c r="J106" s="134"/>
      <c r="K106" s="134"/>
      <c r="L106" s="120"/>
      <c r="M106" s="184"/>
      <c r="N106" s="184"/>
      <c r="O106" s="184"/>
      <c r="P106" s="184"/>
      <c r="Q106" s="170"/>
      <c r="R106" s="170"/>
      <c r="S106" s="136"/>
      <c r="T106" s="14" t="s">
        <v>49</v>
      </c>
      <c r="U106" s="14">
        <v>1</v>
      </c>
      <c r="V106" s="15">
        <v>8</v>
      </c>
    </row>
    <row r="107" spans="1:22" s="56" customFormat="1" ht="15" customHeight="1" x14ac:dyDescent="0.25">
      <c r="A107" s="115">
        <v>41</v>
      </c>
      <c r="B107" s="117" t="s">
        <v>253</v>
      </c>
      <c r="C107" s="119" t="s">
        <v>41</v>
      </c>
      <c r="D107" s="119" t="s">
        <v>254</v>
      </c>
      <c r="E107" s="119" t="s">
        <v>255</v>
      </c>
      <c r="F107" s="140" t="s">
        <v>256</v>
      </c>
      <c r="G107" s="119" t="s">
        <v>252</v>
      </c>
      <c r="H107" s="119" t="s">
        <v>56</v>
      </c>
      <c r="I107" s="119" t="s">
        <v>47</v>
      </c>
      <c r="J107" s="133">
        <v>6058</v>
      </c>
      <c r="K107" s="133">
        <f t="shared" si="1"/>
        <v>12116</v>
      </c>
      <c r="L107" s="119">
        <v>24</v>
      </c>
      <c r="M107" s="183"/>
      <c r="N107" s="183"/>
      <c r="O107" s="183"/>
      <c r="P107" s="183"/>
      <c r="Q107" s="169">
        <f>(N107*L107)+(K107*M107)+(O107*L107)+(P107*K107)</f>
        <v>0</v>
      </c>
      <c r="R107" s="169">
        <f t="shared" si="0"/>
        <v>0</v>
      </c>
      <c r="S107" s="135" t="s">
        <v>48</v>
      </c>
      <c r="T107" s="12" t="s">
        <v>50</v>
      </c>
      <c r="U107" s="12">
        <v>4</v>
      </c>
      <c r="V107" s="13">
        <v>24</v>
      </c>
    </row>
    <row r="108" spans="1:22" s="56" customFormat="1" ht="15" customHeight="1" x14ac:dyDescent="0.25">
      <c r="A108" s="137"/>
      <c r="B108" s="138"/>
      <c r="C108" s="139"/>
      <c r="D108" s="139"/>
      <c r="E108" s="158"/>
      <c r="F108" s="159"/>
      <c r="G108" s="158"/>
      <c r="H108" s="158"/>
      <c r="I108" s="158"/>
      <c r="J108" s="157"/>
      <c r="K108" s="157"/>
      <c r="L108" s="158"/>
      <c r="M108" s="187"/>
      <c r="N108" s="187"/>
      <c r="O108" s="187"/>
      <c r="P108" s="187"/>
      <c r="Q108" s="173"/>
      <c r="R108" s="173"/>
      <c r="S108" s="153"/>
      <c r="T108" s="24" t="s">
        <v>49</v>
      </c>
      <c r="U108" s="24">
        <v>2</v>
      </c>
      <c r="V108" s="19">
        <v>20</v>
      </c>
    </row>
    <row r="109" spans="1:22" s="56" customFormat="1" ht="15" customHeight="1" x14ac:dyDescent="0.25">
      <c r="A109" s="137"/>
      <c r="B109" s="138"/>
      <c r="C109" s="139"/>
      <c r="D109" s="139"/>
      <c r="E109" s="24" t="s">
        <v>257</v>
      </c>
      <c r="F109" s="35" t="s">
        <v>258</v>
      </c>
      <c r="G109" s="24" t="s">
        <v>259</v>
      </c>
      <c r="H109" s="24" t="s">
        <v>230</v>
      </c>
      <c r="I109" s="24" t="s">
        <v>47</v>
      </c>
      <c r="J109" s="36">
        <v>10160</v>
      </c>
      <c r="K109" s="36">
        <f t="shared" ref="K109:K110" si="2">J109*2</f>
        <v>20320</v>
      </c>
      <c r="L109" s="24">
        <v>24</v>
      </c>
      <c r="M109" s="189"/>
      <c r="N109" s="189"/>
      <c r="O109" s="189"/>
      <c r="P109" s="189"/>
      <c r="Q109" s="175">
        <f>(N109*L109)+(K109*M109)+(O109*L109)+(P109*K109)</f>
        <v>0</v>
      </c>
      <c r="R109" s="175">
        <f t="shared" ref="R109:R110" si="3">Q109*1.23</f>
        <v>0</v>
      </c>
      <c r="S109" s="37" t="s">
        <v>48</v>
      </c>
      <c r="T109" s="24" t="s">
        <v>50</v>
      </c>
      <c r="U109" s="24">
        <v>3</v>
      </c>
      <c r="V109" s="19">
        <v>24</v>
      </c>
    </row>
    <row r="110" spans="1:22" s="56" customFormat="1" ht="15" customHeight="1" thickBot="1" x14ac:dyDescent="0.3">
      <c r="A110" s="116"/>
      <c r="B110" s="118"/>
      <c r="C110" s="120"/>
      <c r="D110" s="120"/>
      <c r="E110" s="14" t="s">
        <v>257</v>
      </c>
      <c r="F110" s="38" t="s">
        <v>260</v>
      </c>
      <c r="G110" s="14" t="s">
        <v>261</v>
      </c>
      <c r="H110" s="14" t="s">
        <v>56</v>
      </c>
      <c r="I110" s="14" t="s">
        <v>47</v>
      </c>
      <c r="J110" s="39">
        <v>4937</v>
      </c>
      <c r="K110" s="39">
        <f t="shared" si="2"/>
        <v>9874</v>
      </c>
      <c r="L110" s="14">
        <v>24</v>
      </c>
      <c r="M110" s="190"/>
      <c r="N110" s="191"/>
      <c r="O110" s="190"/>
      <c r="P110" s="191"/>
      <c r="Q110" s="176">
        <f>(N110*L110)+(K110*M110)+(O110*L110)+(P110*K110)</f>
        <v>0</v>
      </c>
      <c r="R110" s="177">
        <f t="shared" si="3"/>
        <v>0</v>
      </c>
      <c r="S110" s="40" t="s">
        <v>48</v>
      </c>
      <c r="T110" s="14" t="s">
        <v>49</v>
      </c>
      <c r="U110" s="14">
        <v>1</v>
      </c>
      <c r="V110" s="15">
        <v>20</v>
      </c>
    </row>
    <row r="111" spans="1:22" s="56" customFormat="1" ht="15" customHeight="1" x14ac:dyDescent="0.25">
      <c r="A111" s="115">
        <v>42</v>
      </c>
      <c r="B111" s="117" t="s">
        <v>262</v>
      </c>
      <c r="C111" s="119" t="s">
        <v>41</v>
      </c>
      <c r="D111" s="119" t="s">
        <v>144</v>
      </c>
      <c r="E111" s="119" t="s">
        <v>263</v>
      </c>
      <c r="F111" s="140" t="s">
        <v>264</v>
      </c>
      <c r="G111" s="119" t="s">
        <v>265</v>
      </c>
      <c r="H111" s="119" t="s">
        <v>46</v>
      </c>
      <c r="I111" s="119" t="s">
        <v>47</v>
      </c>
      <c r="J111" s="133">
        <v>9359</v>
      </c>
      <c r="K111" s="133">
        <f t="shared" si="1"/>
        <v>18718</v>
      </c>
      <c r="L111" s="119">
        <v>24</v>
      </c>
      <c r="M111" s="183"/>
      <c r="N111" s="183"/>
      <c r="O111" s="183"/>
      <c r="P111" s="183"/>
      <c r="Q111" s="169">
        <f>(N111*L111)+(K111*M111)+(O111*L111)+(P111*K111)</f>
        <v>0</v>
      </c>
      <c r="R111" s="169">
        <f t="shared" si="0"/>
        <v>0</v>
      </c>
      <c r="S111" s="135" t="s">
        <v>48</v>
      </c>
      <c r="T111" s="12" t="s">
        <v>49</v>
      </c>
      <c r="U111" s="12">
        <v>2</v>
      </c>
      <c r="V111" s="13">
        <v>12</v>
      </c>
    </row>
    <row r="112" spans="1:22" s="56" customFormat="1" ht="17.25" customHeight="1" thickBot="1" x14ac:dyDescent="0.3">
      <c r="A112" s="116"/>
      <c r="B112" s="118"/>
      <c r="C112" s="120"/>
      <c r="D112" s="120"/>
      <c r="E112" s="120"/>
      <c r="F112" s="142"/>
      <c r="G112" s="120"/>
      <c r="H112" s="120"/>
      <c r="I112" s="120"/>
      <c r="J112" s="134"/>
      <c r="K112" s="134"/>
      <c r="L112" s="120"/>
      <c r="M112" s="184"/>
      <c r="N112" s="184"/>
      <c r="O112" s="184"/>
      <c r="P112" s="184"/>
      <c r="Q112" s="170"/>
      <c r="R112" s="170"/>
      <c r="S112" s="136"/>
      <c r="T112" s="14" t="s">
        <v>50</v>
      </c>
      <c r="U112" s="14">
        <v>3</v>
      </c>
      <c r="V112" s="15">
        <v>9</v>
      </c>
    </row>
    <row r="113" spans="1:22" s="56" customFormat="1" ht="15" customHeight="1" x14ac:dyDescent="0.25">
      <c r="A113" s="115">
        <v>43</v>
      </c>
      <c r="B113" s="117" t="s">
        <v>266</v>
      </c>
      <c r="C113" s="119" t="s">
        <v>41</v>
      </c>
      <c r="D113" s="119" t="s">
        <v>132</v>
      </c>
      <c r="E113" s="119" t="s">
        <v>267</v>
      </c>
      <c r="F113" s="140" t="s">
        <v>268</v>
      </c>
      <c r="G113" s="119" t="s">
        <v>269</v>
      </c>
      <c r="H113" s="119" t="s">
        <v>56</v>
      </c>
      <c r="I113" s="119" t="s">
        <v>47</v>
      </c>
      <c r="J113" s="133">
        <v>9302</v>
      </c>
      <c r="K113" s="133">
        <f t="shared" si="1"/>
        <v>18604</v>
      </c>
      <c r="L113" s="119">
        <v>24</v>
      </c>
      <c r="M113" s="183"/>
      <c r="N113" s="183"/>
      <c r="O113" s="183"/>
      <c r="P113" s="183"/>
      <c r="Q113" s="169">
        <f t="shared" ref="Q111:Q122" si="4">(N113*L113)+(K113*M113)+(O113*L113)+(P113*K113)</f>
        <v>0</v>
      </c>
      <c r="R113" s="169">
        <f t="shared" si="0"/>
        <v>0</v>
      </c>
      <c r="S113" s="135" t="s">
        <v>48</v>
      </c>
      <c r="T113" s="12" t="s">
        <v>49</v>
      </c>
      <c r="U113" s="12">
        <v>1</v>
      </c>
      <c r="V113" s="13">
        <v>10</v>
      </c>
    </row>
    <row r="114" spans="1:22" s="56" customFormat="1" ht="15" customHeight="1" thickBot="1" x14ac:dyDescent="0.3">
      <c r="A114" s="116"/>
      <c r="B114" s="118"/>
      <c r="C114" s="120"/>
      <c r="D114" s="120"/>
      <c r="E114" s="120"/>
      <c r="F114" s="142"/>
      <c r="G114" s="120"/>
      <c r="H114" s="120"/>
      <c r="I114" s="120"/>
      <c r="J114" s="134"/>
      <c r="K114" s="134"/>
      <c r="L114" s="120"/>
      <c r="M114" s="184"/>
      <c r="N114" s="184"/>
      <c r="O114" s="184"/>
      <c r="P114" s="184"/>
      <c r="Q114" s="170"/>
      <c r="R114" s="170"/>
      <c r="S114" s="136"/>
      <c r="T114" s="14" t="s">
        <v>50</v>
      </c>
      <c r="U114" s="14">
        <v>4</v>
      </c>
      <c r="V114" s="15">
        <v>15</v>
      </c>
    </row>
    <row r="115" spans="1:22" s="56" customFormat="1" ht="15" customHeight="1" x14ac:dyDescent="0.25">
      <c r="A115" s="144">
        <v>44</v>
      </c>
      <c r="B115" s="146" t="s">
        <v>270</v>
      </c>
      <c r="C115" s="119" t="s">
        <v>41</v>
      </c>
      <c r="D115" s="119" t="s">
        <v>271</v>
      </c>
      <c r="E115" s="119" t="s">
        <v>272</v>
      </c>
      <c r="F115" s="140" t="s">
        <v>273</v>
      </c>
      <c r="G115" s="119" t="s">
        <v>274</v>
      </c>
      <c r="H115" s="119" t="s">
        <v>46</v>
      </c>
      <c r="I115" s="119" t="s">
        <v>47</v>
      </c>
      <c r="J115" s="133">
        <v>15134</v>
      </c>
      <c r="K115" s="133">
        <f t="shared" si="1"/>
        <v>30268</v>
      </c>
      <c r="L115" s="119">
        <v>24</v>
      </c>
      <c r="M115" s="183"/>
      <c r="N115" s="183"/>
      <c r="O115" s="183"/>
      <c r="P115" s="183"/>
      <c r="Q115" s="169">
        <f t="shared" si="4"/>
        <v>0</v>
      </c>
      <c r="R115" s="169">
        <f t="shared" si="0"/>
        <v>0</v>
      </c>
      <c r="S115" s="135" t="s">
        <v>48</v>
      </c>
      <c r="T115" s="12" t="s">
        <v>49</v>
      </c>
      <c r="U115" s="12">
        <v>2</v>
      </c>
      <c r="V115" s="13">
        <v>20</v>
      </c>
    </row>
    <row r="116" spans="1:22" s="56" customFormat="1" ht="15" customHeight="1" thickBot="1" x14ac:dyDescent="0.3">
      <c r="A116" s="145"/>
      <c r="B116" s="147"/>
      <c r="C116" s="120"/>
      <c r="D116" s="120"/>
      <c r="E116" s="120"/>
      <c r="F116" s="142"/>
      <c r="G116" s="120"/>
      <c r="H116" s="120"/>
      <c r="I116" s="120"/>
      <c r="J116" s="134"/>
      <c r="K116" s="134"/>
      <c r="L116" s="120"/>
      <c r="M116" s="184"/>
      <c r="N116" s="184"/>
      <c r="O116" s="184"/>
      <c r="P116" s="184"/>
      <c r="Q116" s="170"/>
      <c r="R116" s="170"/>
      <c r="S116" s="136"/>
      <c r="T116" s="69" t="s">
        <v>50</v>
      </c>
      <c r="U116" s="69">
        <v>2</v>
      </c>
      <c r="V116" s="21">
        <v>15</v>
      </c>
    </row>
    <row r="117" spans="1:22" s="56" customFormat="1" ht="15" customHeight="1" x14ac:dyDescent="0.25">
      <c r="A117" s="115">
        <v>45</v>
      </c>
      <c r="B117" s="117" t="s">
        <v>275</v>
      </c>
      <c r="C117" s="119" t="s">
        <v>41</v>
      </c>
      <c r="D117" s="119" t="s">
        <v>276</v>
      </c>
      <c r="E117" s="119" t="s">
        <v>277</v>
      </c>
      <c r="F117" s="140" t="s">
        <v>278</v>
      </c>
      <c r="G117" s="119" t="s">
        <v>279</v>
      </c>
      <c r="H117" s="119" t="s">
        <v>56</v>
      </c>
      <c r="I117" s="119" t="s">
        <v>47</v>
      </c>
      <c r="J117" s="133">
        <v>12480</v>
      </c>
      <c r="K117" s="133">
        <f t="shared" si="1"/>
        <v>24960</v>
      </c>
      <c r="L117" s="119">
        <v>24</v>
      </c>
      <c r="M117" s="183"/>
      <c r="N117" s="183"/>
      <c r="O117" s="183"/>
      <c r="P117" s="183"/>
      <c r="Q117" s="169">
        <f t="shared" si="4"/>
        <v>0</v>
      </c>
      <c r="R117" s="169">
        <f t="shared" si="0"/>
        <v>0</v>
      </c>
      <c r="S117" s="135" t="s">
        <v>48</v>
      </c>
      <c r="T117" s="12" t="s">
        <v>49</v>
      </c>
      <c r="U117" s="12">
        <v>1</v>
      </c>
      <c r="V117" s="13">
        <v>13.2</v>
      </c>
    </row>
    <row r="118" spans="1:22" s="56" customFormat="1" ht="15" customHeight="1" x14ac:dyDescent="0.25">
      <c r="A118" s="137"/>
      <c r="B118" s="138"/>
      <c r="C118" s="139"/>
      <c r="D118" s="139"/>
      <c r="E118" s="139"/>
      <c r="F118" s="141"/>
      <c r="G118" s="139"/>
      <c r="H118" s="139"/>
      <c r="I118" s="139"/>
      <c r="J118" s="148"/>
      <c r="K118" s="148"/>
      <c r="L118" s="139"/>
      <c r="M118" s="185"/>
      <c r="N118" s="185"/>
      <c r="O118" s="185"/>
      <c r="P118" s="185"/>
      <c r="Q118" s="171"/>
      <c r="R118" s="171"/>
      <c r="S118" s="143"/>
      <c r="T118" s="24" t="s">
        <v>49</v>
      </c>
      <c r="U118" s="24">
        <v>2</v>
      </c>
      <c r="V118" s="19">
        <v>2.9</v>
      </c>
    </row>
    <row r="119" spans="1:22" s="56" customFormat="1" ht="15" customHeight="1" thickBot="1" x14ac:dyDescent="0.3">
      <c r="A119" s="116"/>
      <c r="B119" s="118"/>
      <c r="C119" s="120"/>
      <c r="D119" s="120"/>
      <c r="E119" s="120"/>
      <c r="F119" s="142"/>
      <c r="G119" s="120"/>
      <c r="H119" s="120"/>
      <c r="I119" s="120"/>
      <c r="J119" s="134"/>
      <c r="K119" s="134"/>
      <c r="L119" s="120"/>
      <c r="M119" s="184"/>
      <c r="N119" s="184"/>
      <c r="O119" s="184"/>
      <c r="P119" s="184"/>
      <c r="Q119" s="170"/>
      <c r="R119" s="170"/>
      <c r="S119" s="136"/>
      <c r="T119" s="14" t="s">
        <v>50</v>
      </c>
      <c r="U119" s="14">
        <v>2</v>
      </c>
      <c r="V119" s="15">
        <v>5.2</v>
      </c>
    </row>
    <row r="120" spans="1:22" s="56" customFormat="1" ht="15" customHeight="1" x14ac:dyDescent="0.25">
      <c r="A120" s="115">
        <v>46</v>
      </c>
      <c r="B120" s="117" t="s">
        <v>280</v>
      </c>
      <c r="C120" s="119" t="s">
        <v>41</v>
      </c>
      <c r="D120" s="119" t="s">
        <v>281</v>
      </c>
      <c r="E120" s="119" t="s">
        <v>282</v>
      </c>
      <c r="F120" s="140" t="s">
        <v>283</v>
      </c>
      <c r="G120" s="119" t="s">
        <v>284</v>
      </c>
      <c r="H120" s="119" t="s">
        <v>46</v>
      </c>
      <c r="I120" s="119" t="s">
        <v>47</v>
      </c>
      <c r="J120" s="133">
        <v>7591</v>
      </c>
      <c r="K120" s="133">
        <f t="shared" si="1"/>
        <v>15182</v>
      </c>
      <c r="L120" s="119">
        <v>24</v>
      </c>
      <c r="M120" s="183"/>
      <c r="N120" s="183"/>
      <c r="O120" s="183"/>
      <c r="P120" s="183"/>
      <c r="Q120" s="169">
        <f t="shared" si="4"/>
        <v>0</v>
      </c>
      <c r="R120" s="169">
        <f t="shared" si="0"/>
        <v>0</v>
      </c>
      <c r="S120" s="135" t="s">
        <v>48</v>
      </c>
      <c r="T120" s="12" t="s">
        <v>49</v>
      </c>
      <c r="U120" s="12">
        <v>1</v>
      </c>
      <c r="V120" s="13">
        <v>4</v>
      </c>
    </row>
    <row r="121" spans="1:22" s="56" customFormat="1" ht="15" customHeight="1" thickBot="1" x14ac:dyDescent="0.3">
      <c r="A121" s="116"/>
      <c r="B121" s="118"/>
      <c r="C121" s="120"/>
      <c r="D121" s="120"/>
      <c r="E121" s="120"/>
      <c r="F121" s="142"/>
      <c r="G121" s="120"/>
      <c r="H121" s="120"/>
      <c r="I121" s="120"/>
      <c r="J121" s="134"/>
      <c r="K121" s="134"/>
      <c r="L121" s="120"/>
      <c r="M121" s="184"/>
      <c r="N121" s="184"/>
      <c r="O121" s="184"/>
      <c r="P121" s="184"/>
      <c r="Q121" s="170"/>
      <c r="R121" s="170"/>
      <c r="S121" s="136"/>
      <c r="T121" s="14" t="s">
        <v>50</v>
      </c>
      <c r="U121" s="14">
        <v>2</v>
      </c>
      <c r="V121" s="15">
        <v>6</v>
      </c>
    </row>
    <row r="122" spans="1:22" s="56" customFormat="1" ht="15" customHeight="1" x14ac:dyDescent="0.25">
      <c r="A122" s="115">
        <v>47</v>
      </c>
      <c r="B122" s="117" t="s">
        <v>285</v>
      </c>
      <c r="C122" s="119" t="s">
        <v>41</v>
      </c>
      <c r="D122" s="119" t="s">
        <v>286</v>
      </c>
      <c r="E122" s="119" t="s">
        <v>287</v>
      </c>
      <c r="F122" s="140" t="s">
        <v>288</v>
      </c>
      <c r="G122" s="119" t="s">
        <v>289</v>
      </c>
      <c r="H122" s="119" t="s">
        <v>46</v>
      </c>
      <c r="I122" s="119" t="s">
        <v>47</v>
      </c>
      <c r="J122" s="133">
        <v>9512</v>
      </c>
      <c r="K122" s="133">
        <f t="shared" si="1"/>
        <v>19024</v>
      </c>
      <c r="L122" s="119">
        <v>24</v>
      </c>
      <c r="M122" s="183"/>
      <c r="N122" s="183"/>
      <c r="O122" s="183"/>
      <c r="P122" s="183"/>
      <c r="Q122" s="169">
        <f t="shared" si="4"/>
        <v>0</v>
      </c>
      <c r="R122" s="169">
        <f t="shared" si="0"/>
        <v>0</v>
      </c>
      <c r="S122" s="135" t="s">
        <v>48</v>
      </c>
      <c r="T122" s="12" t="s">
        <v>49</v>
      </c>
      <c r="U122" s="12">
        <v>2</v>
      </c>
      <c r="V122" s="13">
        <v>2</v>
      </c>
    </row>
    <row r="123" spans="1:22" s="56" customFormat="1" ht="15" customHeight="1" thickBot="1" x14ac:dyDescent="0.3">
      <c r="A123" s="116"/>
      <c r="B123" s="118"/>
      <c r="C123" s="120"/>
      <c r="D123" s="120"/>
      <c r="E123" s="120"/>
      <c r="F123" s="142"/>
      <c r="G123" s="120"/>
      <c r="H123" s="120"/>
      <c r="I123" s="120"/>
      <c r="J123" s="134"/>
      <c r="K123" s="134"/>
      <c r="L123" s="120"/>
      <c r="M123" s="184"/>
      <c r="N123" s="184"/>
      <c r="O123" s="184"/>
      <c r="P123" s="184"/>
      <c r="Q123" s="170"/>
      <c r="R123" s="170"/>
      <c r="S123" s="136"/>
      <c r="T123" s="14" t="s">
        <v>50</v>
      </c>
      <c r="U123" s="14">
        <v>3</v>
      </c>
      <c r="V123" s="15">
        <v>9</v>
      </c>
    </row>
    <row r="124" spans="1:22" s="56" customFormat="1" ht="15" customHeight="1" x14ac:dyDescent="0.25">
      <c r="A124" s="115">
        <v>48</v>
      </c>
      <c r="B124" s="117" t="s">
        <v>290</v>
      </c>
      <c r="C124" s="119" t="s">
        <v>41</v>
      </c>
      <c r="D124" s="119" t="s">
        <v>291</v>
      </c>
      <c r="E124" s="119" t="s">
        <v>292</v>
      </c>
      <c r="F124" s="140" t="s">
        <v>293</v>
      </c>
      <c r="G124" s="119" t="s">
        <v>294</v>
      </c>
      <c r="H124" s="119" t="s">
        <v>56</v>
      </c>
      <c r="I124" s="119" t="s">
        <v>47</v>
      </c>
      <c r="J124" s="133">
        <v>7997</v>
      </c>
      <c r="K124" s="133">
        <f t="shared" ref="K124" si="5">J124*2</f>
        <v>15994</v>
      </c>
      <c r="L124" s="119">
        <v>24</v>
      </c>
      <c r="M124" s="183"/>
      <c r="N124" s="183"/>
      <c r="O124" s="183"/>
      <c r="P124" s="183"/>
      <c r="Q124" s="169">
        <f t="shared" ref="Q124" si="6">(N124*L124)+(K124*M124)+(O124*L124)+(P124*K124)</f>
        <v>0</v>
      </c>
      <c r="R124" s="169">
        <f t="shared" ref="R124" si="7">Q124*1.23</f>
        <v>0</v>
      </c>
      <c r="S124" s="135" t="s">
        <v>48</v>
      </c>
      <c r="T124" s="12" t="s">
        <v>49</v>
      </c>
      <c r="U124" s="12">
        <v>1</v>
      </c>
      <c r="V124" s="13">
        <v>28</v>
      </c>
    </row>
    <row r="125" spans="1:22" s="56" customFormat="1" ht="15" customHeight="1" x14ac:dyDescent="0.25">
      <c r="A125" s="137"/>
      <c r="B125" s="138"/>
      <c r="C125" s="139"/>
      <c r="D125" s="158"/>
      <c r="E125" s="158"/>
      <c r="F125" s="159"/>
      <c r="G125" s="158"/>
      <c r="H125" s="158"/>
      <c r="I125" s="158"/>
      <c r="J125" s="157"/>
      <c r="K125" s="157"/>
      <c r="L125" s="158"/>
      <c r="M125" s="187"/>
      <c r="N125" s="187"/>
      <c r="O125" s="187"/>
      <c r="P125" s="187"/>
      <c r="Q125" s="173"/>
      <c r="R125" s="173"/>
      <c r="S125" s="153"/>
      <c r="T125" s="24" t="s">
        <v>50</v>
      </c>
      <c r="U125" s="24">
        <v>2</v>
      </c>
      <c r="V125" s="19">
        <v>5</v>
      </c>
    </row>
    <row r="126" spans="1:22" s="56" customFormat="1" ht="15" customHeight="1" x14ac:dyDescent="0.25">
      <c r="A126" s="137"/>
      <c r="B126" s="138"/>
      <c r="C126" s="139"/>
      <c r="D126" s="155" t="s">
        <v>295</v>
      </c>
      <c r="E126" s="155" t="s">
        <v>296</v>
      </c>
      <c r="F126" s="154" t="s">
        <v>297</v>
      </c>
      <c r="G126" s="155" t="s">
        <v>298</v>
      </c>
      <c r="H126" s="155" t="s">
        <v>299</v>
      </c>
      <c r="I126" s="155" t="s">
        <v>47</v>
      </c>
      <c r="J126" s="156">
        <v>7406</v>
      </c>
      <c r="K126" s="156">
        <f t="shared" ref="K126" si="8">J126*2</f>
        <v>14812</v>
      </c>
      <c r="L126" s="155">
        <v>24</v>
      </c>
      <c r="M126" s="188"/>
      <c r="N126" s="188"/>
      <c r="O126" s="188"/>
      <c r="P126" s="188"/>
      <c r="Q126" s="174">
        <f>(N126*L126)+(K126*M126)+(O126*L126)+(P126*K126)</f>
        <v>0</v>
      </c>
      <c r="R126" s="174">
        <f t="shared" ref="R126" si="9">Q126*1.23</f>
        <v>0</v>
      </c>
      <c r="S126" s="160" t="s">
        <v>48</v>
      </c>
      <c r="T126" s="24" t="s">
        <v>49</v>
      </c>
      <c r="U126" s="24">
        <v>1</v>
      </c>
      <c r="V126" s="19">
        <v>36.5</v>
      </c>
    </row>
    <row r="127" spans="1:22" s="56" customFormat="1" ht="15" customHeight="1" x14ac:dyDescent="0.25">
      <c r="A127" s="137"/>
      <c r="B127" s="138"/>
      <c r="C127" s="139"/>
      <c r="D127" s="139"/>
      <c r="E127" s="139"/>
      <c r="F127" s="141"/>
      <c r="G127" s="139"/>
      <c r="H127" s="139"/>
      <c r="I127" s="139"/>
      <c r="J127" s="148"/>
      <c r="K127" s="148"/>
      <c r="L127" s="139"/>
      <c r="M127" s="185"/>
      <c r="N127" s="185"/>
      <c r="O127" s="185"/>
      <c r="P127" s="185"/>
      <c r="Q127" s="171"/>
      <c r="R127" s="171"/>
      <c r="S127" s="143"/>
      <c r="T127" s="24" t="s">
        <v>50</v>
      </c>
      <c r="U127" s="24">
        <v>1</v>
      </c>
      <c r="V127" s="19">
        <v>9</v>
      </c>
    </row>
    <row r="128" spans="1:22" s="56" customFormat="1" ht="15.75" thickBot="1" x14ac:dyDescent="0.3">
      <c r="A128" s="116"/>
      <c r="B128" s="118"/>
      <c r="C128" s="120"/>
      <c r="D128" s="120"/>
      <c r="E128" s="120"/>
      <c r="F128" s="142"/>
      <c r="G128" s="120"/>
      <c r="H128" s="120"/>
      <c r="I128" s="120"/>
      <c r="J128" s="134"/>
      <c r="K128" s="134"/>
      <c r="L128" s="120"/>
      <c r="M128" s="184"/>
      <c r="N128" s="184"/>
      <c r="O128" s="184"/>
      <c r="P128" s="184"/>
      <c r="Q128" s="170"/>
      <c r="R128" s="170"/>
      <c r="S128" s="136"/>
      <c r="T128" s="14" t="s">
        <v>50</v>
      </c>
      <c r="U128" s="14">
        <v>1</v>
      </c>
      <c r="V128" s="15">
        <v>14</v>
      </c>
    </row>
    <row r="129" spans="1:22" s="56" customFormat="1" ht="15" customHeight="1" x14ac:dyDescent="0.25">
      <c r="A129" s="115">
        <v>49</v>
      </c>
      <c r="B129" s="117" t="s">
        <v>300</v>
      </c>
      <c r="C129" s="119" t="s">
        <v>41</v>
      </c>
      <c r="D129" s="119" t="s">
        <v>301</v>
      </c>
      <c r="E129" s="119" t="s">
        <v>302</v>
      </c>
      <c r="F129" s="140" t="s">
        <v>303</v>
      </c>
      <c r="G129" s="119" t="s">
        <v>304</v>
      </c>
      <c r="H129" s="119" t="s">
        <v>46</v>
      </c>
      <c r="I129" s="119" t="s">
        <v>47</v>
      </c>
      <c r="J129" s="133">
        <v>26755</v>
      </c>
      <c r="K129" s="133">
        <f t="shared" si="1"/>
        <v>53510</v>
      </c>
      <c r="L129" s="119">
        <v>24</v>
      </c>
      <c r="M129" s="183"/>
      <c r="N129" s="183"/>
      <c r="O129" s="183"/>
      <c r="P129" s="183"/>
      <c r="Q129" s="169">
        <f t="shared" ref="Q129:Q139" si="10">(N129*L129)+(K129*M129)+(O129*L129)+(P129*K129)</f>
        <v>0</v>
      </c>
      <c r="R129" s="169">
        <f t="shared" si="0"/>
        <v>0</v>
      </c>
      <c r="S129" s="135" t="s">
        <v>48</v>
      </c>
      <c r="T129" s="12" t="s">
        <v>49</v>
      </c>
      <c r="U129" s="12">
        <v>1</v>
      </c>
      <c r="V129" s="13">
        <v>13.2</v>
      </c>
    </row>
    <row r="130" spans="1:22" s="56" customFormat="1" ht="15" customHeight="1" thickBot="1" x14ac:dyDescent="0.3">
      <c r="A130" s="116"/>
      <c r="B130" s="118"/>
      <c r="C130" s="120"/>
      <c r="D130" s="120"/>
      <c r="E130" s="120"/>
      <c r="F130" s="142"/>
      <c r="G130" s="120"/>
      <c r="H130" s="120"/>
      <c r="I130" s="120"/>
      <c r="J130" s="134"/>
      <c r="K130" s="134"/>
      <c r="L130" s="120"/>
      <c r="M130" s="184"/>
      <c r="N130" s="184"/>
      <c r="O130" s="184"/>
      <c r="P130" s="184"/>
      <c r="Q130" s="170"/>
      <c r="R130" s="170"/>
      <c r="S130" s="136"/>
      <c r="T130" s="14" t="s">
        <v>50</v>
      </c>
      <c r="U130" s="14">
        <v>2</v>
      </c>
      <c r="V130" s="15">
        <v>7</v>
      </c>
    </row>
    <row r="131" spans="1:22" s="56" customFormat="1" ht="15" customHeight="1" x14ac:dyDescent="0.25">
      <c r="A131" s="115">
        <v>50</v>
      </c>
      <c r="B131" s="117" t="s">
        <v>305</v>
      </c>
      <c r="C131" s="119" t="s">
        <v>41</v>
      </c>
      <c r="D131" s="119" t="s">
        <v>306</v>
      </c>
      <c r="E131" s="119" t="s">
        <v>307</v>
      </c>
      <c r="F131" s="140" t="s">
        <v>308</v>
      </c>
      <c r="G131" s="119" t="s">
        <v>309</v>
      </c>
      <c r="H131" s="119" t="s">
        <v>56</v>
      </c>
      <c r="I131" s="119" t="s">
        <v>47</v>
      </c>
      <c r="J131" s="133">
        <v>10082</v>
      </c>
      <c r="K131" s="133">
        <f t="shared" si="1"/>
        <v>20164</v>
      </c>
      <c r="L131" s="119">
        <v>24</v>
      </c>
      <c r="M131" s="183"/>
      <c r="N131" s="183"/>
      <c r="O131" s="183"/>
      <c r="P131" s="183"/>
      <c r="Q131" s="169">
        <f t="shared" si="10"/>
        <v>0</v>
      </c>
      <c r="R131" s="169">
        <f t="shared" si="0"/>
        <v>0</v>
      </c>
      <c r="S131" s="135" t="s">
        <v>48</v>
      </c>
      <c r="T131" s="12" t="s">
        <v>49</v>
      </c>
      <c r="U131" s="12">
        <v>1</v>
      </c>
      <c r="V131" s="13">
        <v>2.4</v>
      </c>
    </row>
    <row r="132" spans="1:22" s="56" customFormat="1" ht="15" customHeight="1" x14ac:dyDescent="0.25">
      <c r="A132" s="137"/>
      <c r="B132" s="138"/>
      <c r="C132" s="139"/>
      <c r="D132" s="139"/>
      <c r="E132" s="139"/>
      <c r="F132" s="141"/>
      <c r="G132" s="139"/>
      <c r="H132" s="139"/>
      <c r="I132" s="139"/>
      <c r="J132" s="148"/>
      <c r="K132" s="148"/>
      <c r="L132" s="139"/>
      <c r="M132" s="185"/>
      <c r="N132" s="185"/>
      <c r="O132" s="185"/>
      <c r="P132" s="185"/>
      <c r="Q132" s="171"/>
      <c r="R132" s="171"/>
      <c r="S132" s="143"/>
      <c r="T132" s="24" t="s">
        <v>50</v>
      </c>
      <c r="U132" s="24">
        <v>3</v>
      </c>
      <c r="V132" s="19">
        <v>9</v>
      </c>
    </row>
    <row r="133" spans="1:22" s="56" customFormat="1" ht="15" customHeight="1" thickBot="1" x14ac:dyDescent="0.3">
      <c r="A133" s="116"/>
      <c r="B133" s="118"/>
      <c r="C133" s="120"/>
      <c r="D133" s="120"/>
      <c r="E133" s="120"/>
      <c r="F133" s="142"/>
      <c r="G133" s="120"/>
      <c r="H133" s="120"/>
      <c r="I133" s="120"/>
      <c r="J133" s="134"/>
      <c r="K133" s="134"/>
      <c r="L133" s="120"/>
      <c r="M133" s="184"/>
      <c r="N133" s="184"/>
      <c r="O133" s="184"/>
      <c r="P133" s="184"/>
      <c r="Q133" s="170"/>
      <c r="R133" s="170"/>
      <c r="S133" s="136"/>
      <c r="T133" s="14" t="s">
        <v>310</v>
      </c>
      <c r="U133" s="14">
        <v>5</v>
      </c>
      <c r="V133" s="15">
        <v>1.1499999999999999</v>
      </c>
    </row>
    <row r="134" spans="1:22" s="56" customFormat="1" ht="15" customHeight="1" x14ac:dyDescent="0.25">
      <c r="A134" s="115">
        <v>51</v>
      </c>
      <c r="B134" s="117" t="s">
        <v>311</v>
      </c>
      <c r="C134" s="119" t="s">
        <v>41</v>
      </c>
      <c r="D134" s="119" t="s">
        <v>312</v>
      </c>
      <c r="E134" s="119" t="s">
        <v>313</v>
      </c>
      <c r="F134" s="140" t="s">
        <v>314</v>
      </c>
      <c r="G134" s="119" t="s">
        <v>315</v>
      </c>
      <c r="H134" s="119" t="s">
        <v>46</v>
      </c>
      <c r="I134" s="119" t="s">
        <v>47</v>
      </c>
      <c r="J134" s="133">
        <v>8308</v>
      </c>
      <c r="K134" s="133">
        <f t="shared" si="1"/>
        <v>16616</v>
      </c>
      <c r="L134" s="119">
        <v>24</v>
      </c>
      <c r="M134" s="183"/>
      <c r="N134" s="183"/>
      <c r="O134" s="183"/>
      <c r="P134" s="183"/>
      <c r="Q134" s="169">
        <f t="shared" si="10"/>
        <v>0</v>
      </c>
      <c r="R134" s="169">
        <f t="shared" si="0"/>
        <v>0</v>
      </c>
      <c r="S134" s="135" t="s">
        <v>48</v>
      </c>
      <c r="T134" s="12" t="s">
        <v>49</v>
      </c>
      <c r="U134" s="12">
        <v>2</v>
      </c>
      <c r="V134" s="13">
        <v>12</v>
      </c>
    </row>
    <row r="135" spans="1:22" s="56" customFormat="1" ht="15" customHeight="1" x14ac:dyDescent="0.25">
      <c r="A135" s="137"/>
      <c r="B135" s="138"/>
      <c r="C135" s="139"/>
      <c r="D135" s="139"/>
      <c r="E135" s="139"/>
      <c r="F135" s="141"/>
      <c r="G135" s="139"/>
      <c r="H135" s="139"/>
      <c r="I135" s="139"/>
      <c r="J135" s="148"/>
      <c r="K135" s="148"/>
      <c r="L135" s="139"/>
      <c r="M135" s="185"/>
      <c r="N135" s="185"/>
      <c r="O135" s="185"/>
      <c r="P135" s="185"/>
      <c r="Q135" s="171"/>
      <c r="R135" s="171"/>
      <c r="S135" s="143"/>
      <c r="T135" s="24" t="s">
        <v>50</v>
      </c>
      <c r="U135" s="24">
        <v>2</v>
      </c>
      <c r="V135" s="19">
        <v>9</v>
      </c>
    </row>
    <row r="136" spans="1:22" s="56" customFormat="1" ht="15" customHeight="1" thickBot="1" x14ac:dyDescent="0.3">
      <c r="A136" s="116"/>
      <c r="B136" s="118"/>
      <c r="C136" s="120"/>
      <c r="D136" s="120"/>
      <c r="E136" s="120"/>
      <c r="F136" s="142"/>
      <c r="G136" s="120"/>
      <c r="H136" s="120"/>
      <c r="I136" s="120"/>
      <c r="J136" s="134"/>
      <c r="K136" s="134"/>
      <c r="L136" s="120"/>
      <c r="M136" s="184"/>
      <c r="N136" s="184"/>
      <c r="O136" s="184"/>
      <c r="P136" s="184"/>
      <c r="Q136" s="170"/>
      <c r="R136" s="170"/>
      <c r="S136" s="136"/>
      <c r="T136" s="14" t="s">
        <v>316</v>
      </c>
      <c r="U136" s="14">
        <v>17</v>
      </c>
      <c r="V136" s="15">
        <v>1.35</v>
      </c>
    </row>
    <row r="137" spans="1:22" s="56" customFormat="1" ht="15" customHeight="1" x14ac:dyDescent="0.25">
      <c r="A137" s="115">
        <v>52</v>
      </c>
      <c r="B137" s="117" t="s">
        <v>317</v>
      </c>
      <c r="C137" s="119" t="s">
        <v>41</v>
      </c>
      <c r="D137" s="119" t="s">
        <v>318</v>
      </c>
      <c r="E137" s="12" t="s">
        <v>319</v>
      </c>
      <c r="F137" s="89" t="s">
        <v>320</v>
      </c>
      <c r="G137" s="12" t="s">
        <v>321</v>
      </c>
      <c r="H137" s="12" t="s">
        <v>230</v>
      </c>
      <c r="I137" s="12" t="s">
        <v>47</v>
      </c>
      <c r="J137" s="80">
        <v>306</v>
      </c>
      <c r="K137" s="80">
        <f t="shared" si="1"/>
        <v>612</v>
      </c>
      <c r="L137" s="12">
        <v>24</v>
      </c>
      <c r="M137" s="192"/>
      <c r="N137" s="192"/>
      <c r="O137" s="192"/>
      <c r="P137" s="192"/>
      <c r="Q137" s="178">
        <f>(N137*L137)+(K137*M137)+(O137*L137)+(P137*K137)</f>
        <v>0</v>
      </c>
      <c r="R137" s="178">
        <f t="shared" si="0"/>
        <v>0</v>
      </c>
      <c r="S137" s="71" t="s">
        <v>48</v>
      </c>
      <c r="T137" s="12" t="s">
        <v>49</v>
      </c>
      <c r="U137" s="12">
        <v>2</v>
      </c>
      <c r="V137" s="13">
        <v>20</v>
      </c>
    </row>
    <row r="138" spans="1:22" s="56" customFormat="1" ht="15" customHeight="1" x14ac:dyDescent="0.25">
      <c r="A138" s="137"/>
      <c r="B138" s="138"/>
      <c r="C138" s="139"/>
      <c r="D138" s="139"/>
      <c r="E138" s="24" t="s">
        <v>322</v>
      </c>
      <c r="F138" s="66" t="s">
        <v>323</v>
      </c>
      <c r="G138" s="67" t="s">
        <v>324</v>
      </c>
      <c r="H138" s="67" t="s">
        <v>230</v>
      </c>
      <c r="I138" s="67" t="s">
        <v>47</v>
      </c>
      <c r="J138" s="105">
        <v>0</v>
      </c>
      <c r="K138" s="105">
        <f t="shared" si="1"/>
        <v>0</v>
      </c>
      <c r="L138" s="67">
        <v>24</v>
      </c>
      <c r="M138" s="193"/>
      <c r="N138" s="193"/>
      <c r="O138" s="193"/>
      <c r="P138" s="193"/>
      <c r="Q138" s="179">
        <f t="shared" si="10"/>
        <v>0</v>
      </c>
      <c r="R138" s="179">
        <f t="shared" si="0"/>
        <v>0</v>
      </c>
      <c r="S138" s="65" t="s">
        <v>48</v>
      </c>
      <c r="T138" s="24" t="s">
        <v>49</v>
      </c>
      <c r="U138" s="24">
        <v>1</v>
      </c>
      <c r="V138" s="19">
        <v>20</v>
      </c>
    </row>
    <row r="139" spans="1:22" s="56" customFormat="1" ht="15" customHeight="1" thickBot="1" x14ac:dyDescent="0.3">
      <c r="A139" s="116"/>
      <c r="B139" s="118"/>
      <c r="C139" s="120"/>
      <c r="D139" s="120"/>
      <c r="E139" s="14" t="s">
        <v>325</v>
      </c>
      <c r="F139" s="38" t="s">
        <v>326</v>
      </c>
      <c r="G139" s="14" t="s">
        <v>327</v>
      </c>
      <c r="H139" s="14" t="s">
        <v>230</v>
      </c>
      <c r="I139" s="14" t="s">
        <v>47</v>
      </c>
      <c r="J139" s="39">
        <v>0</v>
      </c>
      <c r="K139" s="39">
        <f t="shared" si="1"/>
        <v>0</v>
      </c>
      <c r="L139" s="14">
        <v>24</v>
      </c>
      <c r="M139" s="191"/>
      <c r="N139" s="191"/>
      <c r="O139" s="191"/>
      <c r="P139" s="191"/>
      <c r="Q139" s="177">
        <f t="shared" si="10"/>
        <v>0</v>
      </c>
      <c r="R139" s="177">
        <f t="shared" si="0"/>
        <v>0</v>
      </c>
      <c r="S139" s="40" t="s">
        <v>48</v>
      </c>
      <c r="T139" s="14" t="s">
        <v>49</v>
      </c>
      <c r="U139" s="14">
        <v>1</v>
      </c>
      <c r="V139" s="15">
        <v>20</v>
      </c>
    </row>
    <row r="140" spans="1:22" s="56" customFormat="1" ht="15" customHeight="1" x14ac:dyDescent="0.25">
      <c r="A140" s="115">
        <v>53</v>
      </c>
      <c r="B140" s="117" t="s">
        <v>328</v>
      </c>
      <c r="C140" s="119" t="s">
        <v>41</v>
      </c>
      <c r="D140" s="119" t="s">
        <v>58</v>
      </c>
      <c r="E140" s="119" t="s">
        <v>329</v>
      </c>
      <c r="F140" s="140" t="s">
        <v>330</v>
      </c>
      <c r="G140" s="119" t="s">
        <v>331</v>
      </c>
      <c r="H140" s="119" t="s">
        <v>46</v>
      </c>
      <c r="I140" s="119" t="s">
        <v>47</v>
      </c>
      <c r="J140" s="133">
        <v>10198</v>
      </c>
      <c r="K140" s="133">
        <f t="shared" si="1"/>
        <v>20396</v>
      </c>
      <c r="L140" s="119">
        <v>24</v>
      </c>
      <c r="M140" s="183"/>
      <c r="N140" s="183"/>
      <c r="O140" s="183"/>
      <c r="P140" s="183"/>
      <c r="Q140" s="169">
        <f>(N140*L140)+(K140*M140)+(O140*L140)+(P140*K140)</f>
        <v>0</v>
      </c>
      <c r="R140" s="169">
        <f t="shared" si="0"/>
        <v>0</v>
      </c>
      <c r="S140" s="135" t="s">
        <v>48</v>
      </c>
      <c r="T140" s="12" t="s">
        <v>79</v>
      </c>
      <c r="U140" s="12">
        <v>3</v>
      </c>
      <c r="V140" s="13">
        <v>11</v>
      </c>
    </row>
    <row r="141" spans="1:22" s="56" customFormat="1" ht="15" customHeight="1" thickBot="1" x14ac:dyDescent="0.3">
      <c r="A141" s="137"/>
      <c r="B141" s="138"/>
      <c r="C141" s="139"/>
      <c r="D141" s="139"/>
      <c r="E141" s="139"/>
      <c r="F141" s="159"/>
      <c r="G141" s="158"/>
      <c r="H141" s="158"/>
      <c r="I141" s="158"/>
      <c r="J141" s="157"/>
      <c r="K141" s="157"/>
      <c r="L141" s="158"/>
      <c r="M141" s="187"/>
      <c r="N141" s="187"/>
      <c r="O141" s="187"/>
      <c r="P141" s="187"/>
      <c r="Q141" s="173"/>
      <c r="R141" s="173"/>
      <c r="S141" s="153"/>
      <c r="T141" s="24" t="s">
        <v>50</v>
      </c>
      <c r="U141" s="24">
        <v>1</v>
      </c>
      <c r="V141" s="19">
        <v>14</v>
      </c>
    </row>
    <row r="142" spans="1:22" s="56" customFormat="1" ht="30" customHeight="1" thickBot="1" x14ac:dyDescent="0.3">
      <c r="A142" s="25">
        <v>54</v>
      </c>
      <c r="B142" s="26" t="s">
        <v>333</v>
      </c>
      <c r="C142" s="27" t="s">
        <v>41</v>
      </c>
      <c r="D142" s="27" t="s">
        <v>295</v>
      </c>
      <c r="E142" s="27" t="s">
        <v>296</v>
      </c>
      <c r="F142" s="28" t="s">
        <v>334</v>
      </c>
      <c r="G142" s="27" t="s">
        <v>335</v>
      </c>
      <c r="H142" s="27" t="s">
        <v>230</v>
      </c>
      <c r="I142" s="27" t="s">
        <v>47</v>
      </c>
      <c r="J142" s="30">
        <v>13</v>
      </c>
      <c r="K142" s="30">
        <f>J142*2</f>
        <v>26</v>
      </c>
      <c r="L142" s="27">
        <v>24</v>
      </c>
      <c r="M142" s="186"/>
      <c r="N142" s="186"/>
      <c r="O142" s="186"/>
      <c r="P142" s="186"/>
      <c r="Q142" s="172">
        <f t="shared" ref="Q142:Q159" si="11">(N142*L142)+(K142*M142)+(O142*L142)+(P142*K142)</f>
        <v>0</v>
      </c>
      <c r="R142" s="172">
        <f t="shared" ref="R142:R159" si="12">Q142*1.23</f>
        <v>0</v>
      </c>
      <c r="S142" s="31" t="s">
        <v>48</v>
      </c>
      <c r="T142" s="27" t="s">
        <v>336</v>
      </c>
      <c r="U142" s="27">
        <v>11</v>
      </c>
      <c r="V142" s="32">
        <v>1</v>
      </c>
    </row>
    <row r="143" spans="1:22" s="56" customFormat="1" ht="30" customHeight="1" thickBot="1" x14ac:dyDescent="0.3">
      <c r="A143" s="25">
        <v>55</v>
      </c>
      <c r="B143" s="26" t="s">
        <v>337</v>
      </c>
      <c r="C143" s="27" t="s">
        <v>41</v>
      </c>
      <c r="D143" s="27" t="s">
        <v>338</v>
      </c>
      <c r="E143" s="27" t="s">
        <v>339</v>
      </c>
      <c r="F143" s="28" t="s">
        <v>340</v>
      </c>
      <c r="G143" s="27" t="s">
        <v>341</v>
      </c>
      <c r="H143" s="27" t="s">
        <v>230</v>
      </c>
      <c r="I143" s="27" t="s">
        <v>47</v>
      </c>
      <c r="J143" s="30">
        <v>113</v>
      </c>
      <c r="K143" s="30">
        <f t="shared" si="1"/>
        <v>226</v>
      </c>
      <c r="L143" s="27">
        <v>24</v>
      </c>
      <c r="M143" s="186"/>
      <c r="N143" s="186"/>
      <c r="O143" s="186"/>
      <c r="P143" s="186"/>
      <c r="Q143" s="172">
        <f t="shared" si="11"/>
        <v>0</v>
      </c>
      <c r="R143" s="172">
        <f t="shared" si="12"/>
        <v>0</v>
      </c>
      <c r="S143" s="31" t="s">
        <v>48</v>
      </c>
      <c r="T143" s="27" t="s">
        <v>336</v>
      </c>
      <c r="U143" s="27">
        <v>1</v>
      </c>
      <c r="V143" s="32">
        <v>15</v>
      </c>
    </row>
    <row r="144" spans="1:22" s="56" customFormat="1" ht="15" customHeight="1" x14ac:dyDescent="0.25">
      <c r="A144" s="115">
        <v>56</v>
      </c>
      <c r="B144" s="117" t="s">
        <v>342</v>
      </c>
      <c r="C144" s="119" t="s">
        <v>41</v>
      </c>
      <c r="D144" s="119" t="s">
        <v>343</v>
      </c>
      <c r="E144" s="119" t="s">
        <v>344</v>
      </c>
      <c r="F144" s="140" t="s">
        <v>345</v>
      </c>
      <c r="G144" s="119" t="s">
        <v>346</v>
      </c>
      <c r="H144" s="119" t="s">
        <v>56</v>
      </c>
      <c r="I144" s="119" t="s">
        <v>47</v>
      </c>
      <c r="J144" s="133">
        <v>7236</v>
      </c>
      <c r="K144" s="133">
        <f t="shared" si="1"/>
        <v>14472</v>
      </c>
      <c r="L144" s="119">
        <v>24</v>
      </c>
      <c r="M144" s="183"/>
      <c r="N144" s="183"/>
      <c r="O144" s="183"/>
      <c r="P144" s="183"/>
      <c r="Q144" s="169">
        <f t="shared" si="11"/>
        <v>0</v>
      </c>
      <c r="R144" s="169">
        <f t="shared" si="12"/>
        <v>0</v>
      </c>
      <c r="S144" s="135" t="s">
        <v>48</v>
      </c>
      <c r="T144" s="12" t="s">
        <v>79</v>
      </c>
      <c r="U144" s="12">
        <v>1</v>
      </c>
      <c r="V144" s="13">
        <v>24</v>
      </c>
    </row>
    <row r="145" spans="1:24" s="56" customFormat="1" ht="15" customHeight="1" thickBot="1" x14ac:dyDescent="0.3">
      <c r="A145" s="116"/>
      <c r="B145" s="118"/>
      <c r="C145" s="120"/>
      <c r="D145" s="120"/>
      <c r="E145" s="120"/>
      <c r="F145" s="142"/>
      <c r="G145" s="120"/>
      <c r="H145" s="120"/>
      <c r="I145" s="120"/>
      <c r="J145" s="134"/>
      <c r="K145" s="134"/>
      <c r="L145" s="120"/>
      <c r="M145" s="184"/>
      <c r="N145" s="184"/>
      <c r="O145" s="184"/>
      <c r="P145" s="184"/>
      <c r="Q145" s="170"/>
      <c r="R145" s="170"/>
      <c r="S145" s="136"/>
      <c r="T145" s="14" t="s">
        <v>50</v>
      </c>
      <c r="U145" s="14">
        <v>2</v>
      </c>
      <c r="V145" s="15">
        <v>9</v>
      </c>
    </row>
    <row r="146" spans="1:24" s="56" customFormat="1" ht="15" customHeight="1" x14ac:dyDescent="0.25">
      <c r="A146" s="115">
        <v>57</v>
      </c>
      <c r="B146" s="117" t="s">
        <v>347</v>
      </c>
      <c r="C146" s="119" t="s">
        <v>41</v>
      </c>
      <c r="D146" s="119" t="s">
        <v>348</v>
      </c>
      <c r="E146" s="119" t="s">
        <v>349</v>
      </c>
      <c r="F146" s="140" t="s">
        <v>350</v>
      </c>
      <c r="G146" s="119" t="s">
        <v>351</v>
      </c>
      <c r="H146" s="119" t="s">
        <v>46</v>
      </c>
      <c r="I146" s="119" t="s">
        <v>47</v>
      </c>
      <c r="J146" s="133">
        <v>12790</v>
      </c>
      <c r="K146" s="133">
        <f t="shared" si="1"/>
        <v>25580</v>
      </c>
      <c r="L146" s="119">
        <v>24</v>
      </c>
      <c r="M146" s="183"/>
      <c r="N146" s="183"/>
      <c r="O146" s="183"/>
      <c r="P146" s="183"/>
      <c r="Q146" s="169">
        <f t="shared" si="11"/>
        <v>0</v>
      </c>
      <c r="R146" s="169">
        <f t="shared" si="12"/>
        <v>0</v>
      </c>
      <c r="S146" s="135" t="s">
        <v>48</v>
      </c>
      <c r="T146" s="67" t="s">
        <v>49</v>
      </c>
      <c r="U146" s="67">
        <v>1</v>
      </c>
      <c r="V146" s="23">
        <v>20.5</v>
      </c>
    </row>
    <row r="147" spans="1:24" s="56" customFormat="1" ht="15" customHeight="1" thickBot="1" x14ac:dyDescent="0.3">
      <c r="A147" s="137"/>
      <c r="B147" s="138"/>
      <c r="C147" s="139"/>
      <c r="D147" s="139"/>
      <c r="E147" s="139"/>
      <c r="F147" s="141"/>
      <c r="G147" s="139"/>
      <c r="H147" s="139"/>
      <c r="I147" s="139"/>
      <c r="J147" s="148"/>
      <c r="K147" s="148"/>
      <c r="L147" s="139"/>
      <c r="M147" s="185"/>
      <c r="N147" s="185"/>
      <c r="O147" s="185"/>
      <c r="P147" s="185"/>
      <c r="Q147" s="171"/>
      <c r="R147" s="171"/>
      <c r="S147" s="143"/>
      <c r="T147" s="69" t="s">
        <v>50</v>
      </c>
      <c r="U147" s="69">
        <v>3</v>
      </c>
      <c r="V147" s="21">
        <v>14</v>
      </c>
    </row>
    <row r="148" spans="1:24" s="56" customFormat="1" ht="15" customHeight="1" x14ac:dyDescent="0.25">
      <c r="A148" s="115">
        <v>58</v>
      </c>
      <c r="B148" s="117" t="s">
        <v>352</v>
      </c>
      <c r="C148" s="119" t="s">
        <v>41</v>
      </c>
      <c r="D148" s="119" t="s">
        <v>353</v>
      </c>
      <c r="E148" s="119" t="s">
        <v>354</v>
      </c>
      <c r="F148" s="121" t="s">
        <v>355</v>
      </c>
      <c r="G148" s="119" t="s">
        <v>356</v>
      </c>
      <c r="H148" s="119" t="s">
        <v>230</v>
      </c>
      <c r="I148" s="119" t="s">
        <v>47</v>
      </c>
      <c r="J148" s="133">
        <v>252</v>
      </c>
      <c r="K148" s="133">
        <f t="shared" si="1"/>
        <v>504</v>
      </c>
      <c r="L148" s="119">
        <v>24</v>
      </c>
      <c r="M148" s="183"/>
      <c r="N148" s="183"/>
      <c r="O148" s="183"/>
      <c r="P148" s="183"/>
      <c r="Q148" s="169">
        <f t="shared" si="11"/>
        <v>0</v>
      </c>
      <c r="R148" s="169">
        <f t="shared" si="12"/>
        <v>0</v>
      </c>
      <c r="S148" s="135" t="s">
        <v>48</v>
      </c>
      <c r="T148" s="12" t="s">
        <v>49</v>
      </c>
      <c r="U148" s="12">
        <v>1</v>
      </c>
      <c r="V148" s="13">
        <v>3.1</v>
      </c>
    </row>
    <row r="149" spans="1:24" s="56" customFormat="1" ht="15" customHeight="1" thickBot="1" x14ac:dyDescent="0.3">
      <c r="A149" s="116"/>
      <c r="B149" s="118"/>
      <c r="C149" s="120"/>
      <c r="D149" s="120"/>
      <c r="E149" s="120"/>
      <c r="F149" s="122"/>
      <c r="G149" s="120"/>
      <c r="H149" s="120"/>
      <c r="I149" s="120"/>
      <c r="J149" s="134"/>
      <c r="K149" s="134"/>
      <c r="L149" s="120"/>
      <c r="M149" s="184"/>
      <c r="N149" s="184"/>
      <c r="O149" s="184"/>
      <c r="P149" s="184"/>
      <c r="Q149" s="170"/>
      <c r="R149" s="170"/>
      <c r="S149" s="136"/>
      <c r="T149" s="14" t="s">
        <v>50</v>
      </c>
      <c r="U149" s="14">
        <v>3</v>
      </c>
      <c r="V149" s="15">
        <v>9</v>
      </c>
    </row>
    <row r="150" spans="1:24" s="8" customFormat="1" ht="30" customHeight="1" thickBot="1" x14ac:dyDescent="0.3">
      <c r="A150" s="25">
        <v>59</v>
      </c>
      <c r="B150" s="26" t="s">
        <v>357</v>
      </c>
      <c r="C150" s="27" t="s">
        <v>41</v>
      </c>
      <c r="D150" s="27" t="s">
        <v>358</v>
      </c>
      <c r="E150" s="27" t="s">
        <v>359</v>
      </c>
      <c r="F150" s="29" t="s">
        <v>360</v>
      </c>
      <c r="G150" s="27" t="s">
        <v>361</v>
      </c>
      <c r="H150" s="27" t="s">
        <v>230</v>
      </c>
      <c r="I150" s="27" t="s">
        <v>47</v>
      </c>
      <c r="J150" s="30">
        <v>250</v>
      </c>
      <c r="K150" s="30">
        <f>J150*2</f>
        <v>500</v>
      </c>
      <c r="L150" s="27">
        <v>24</v>
      </c>
      <c r="M150" s="186"/>
      <c r="N150" s="186"/>
      <c r="O150" s="186"/>
      <c r="P150" s="186"/>
      <c r="Q150" s="172">
        <f t="shared" si="11"/>
        <v>0</v>
      </c>
      <c r="R150" s="172">
        <f t="shared" si="12"/>
        <v>0</v>
      </c>
      <c r="S150" s="31" t="s">
        <v>48</v>
      </c>
      <c r="T150" s="27" t="s">
        <v>49</v>
      </c>
      <c r="U150" s="27">
        <v>1</v>
      </c>
      <c r="V150" s="32">
        <v>4.2</v>
      </c>
      <c r="W150" s="56"/>
      <c r="X150" s="56"/>
    </row>
    <row r="151" spans="1:24" s="8" customFormat="1" ht="15" customHeight="1" x14ac:dyDescent="0.25">
      <c r="A151" s="115">
        <v>60</v>
      </c>
      <c r="B151" s="117" t="s">
        <v>362</v>
      </c>
      <c r="C151" s="119" t="s">
        <v>41</v>
      </c>
      <c r="D151" s="119" t="s">
        <v>363</v>
      </c>
      <c r="E151" s="119" t="s">
        <v>364</v>
      </c>
      <c r="F151" s="140" t="s">
        <v>365</v>
      </c>
      <c r="G151" s="119" t="s">
        <v>366</v>
      </c>
      <c r="H151" s="119" t="s">
        <v>46</v>
      </c>
      <c r="I151" s="119" t="s">
        <v>47</v>
      </c>
      <c r="J151" s="133">
        <v>13679</v>
      </c>
      <c r="K151" s="133">
        <f t="shared" si="1"/>
        <v>27358</v>
      </c>
      <c r="L151" s="119">
        <v>24</v>
      </c>
      <c r="M151" s="183"/>
      <c r="N151" s="183"/>
      <c r="O151" s="183"/>
      <c r="P151" s="183"/>
      <c r="Q151" s="169">
        <f t="shared" si="11"/>
        <v>0</v>
      </c>
      <c r="R151" s="169">
        <f t="shared" si="12"/>
        <v>0</v>
      </c>
      <c r="S151" s="135" t="s">
        <v>48</v>
      </c>
      <c r="T151" s="12" t="s">
        <v>49</v>
      </c>
      <c r="U151" s="12">
        <v>1</v>
      </c>
      <c r="V151" s="13">
        <v>9</v>
      </c>
      <c r="W151" s="56"/>
    </row>
    <row r="152" spans="1:24" s="8" customFormat="1" ht="15" customHeight="1" thickBot="1" x14ac:dyDescent="0.3">
      <c r="A152" s="116"/>
      <c r="B152" s="118"/>
      <c r="C152" s="120"/>
      <c r="D152" s="120"/>
      <c r="E152" s="120"/>
      <c r="F152" s="142"/>
      <c r="G152" s="120"/>
      <c r="H152" s="120"/>
      <c r="I152" s="120"/>
      <c r="J152" s="134"/>
      <c r="K152" s="134"/>
      <c r="L152" s="120"/>
      <c r="M152" s="184"/>
      <c r="N152" s="184"/>
      <c r="O152" s="184"/>
      <c r="P152" s="184"/>
      <c r="Q152" s="170"/>
      <c r="R152" s="170"/>
      <c r="S152" s="136"/>
      <c r="T152" s="14" t="s">
        <v>50</v>
      </c>
      <c r="U152" s="14">
        <v>2</v>
      </c>
      <c r="V152" s="15">
        <v>36.5</v>
      </c>
    </row>
    <row r="153" spans="1:24" s="8" customFormat="1" ht="15" customHeight="1" x14ac:dyDescent="0.25">
      <c r="A153" s="115">
        <v>61</v>
      </c>
      <c r="B153" s="117" t="s">
        <v>367</v>
      </c>
      <c r="C153" s="119" t="s">
        <v>41</v>
      </c>
      <c r="D153" s="119" t="s">
        <v>338</v>
      </c>
      <c r="E153" s="119" t="s">
        <v>368</v>
      </c>
      <c r="F153" s="140" t="s">
        <v>369</v>
      </c>
      <c r="G153" s="149" t="s">
        <v>370</v>
      </c>
      <c r="H153" s="119" t="s">
        <v>332</v>
      </c>
      <c r="I153" s="119">
        <v>110</v>
      </c>
      <c r="J153" s="133">
        <v>176</v>
      </c>
      <c r="K153" s="133">
        <f t="shared" si="1"/>
        <v>352</v>
      </c>
      <c r="L153" s="119">
        <v>24</v>
      </c>
      <c r="M153" s="183"/>
      <c r="N153" s="183"/>
      <c r="O153" s="183"/>
      <c r="P153" s="183"/>
      <c r="Q153" s="169">
        <f t="shared" si="11"/>
        <v>0</v>
      </c>
      <c r="R153" s="169">
        <f t="shared" si="12"/>
        <v>0</v>
      </c>
      <c r="S153" s="135" t="s">
        <v>48</v>
      </c>
      <c r="T153" s="12" t="s">
        <v>49</v>
      </c>
      <c r="U153" s="12">
        <v>2</v>
      </c>
      <c r="V153" s="13">
        <v>10</v>
      </c>
    </row>
    <row r="154" spans="1:24" s="8" customFormat="1" ht="15" customHeight="1" thickBot="1" x14ac:dyDescent="0.3">
      <c r="A154" s="116"/>
      <c r="B154" s="118"/>
      <c r="C154" s="120"/>
      <c r="D154" s="120"/>
      <c r="E154" s="120"/>
      <c r="F154" s="142"/>
      <c r="G154" s="150"/>
      <c r="H154" s="120"/>
      <c r="I154" s="120"/>
      <c r="J154" s="134"/>
      <c r="K154" s="134"/>
      <c r="L154" s="120"/>
      <c r="M154" s="184"/>
      <c r="N154" s="184"/>
      <c r="O154" s="184"/>
      <c r="P154" s="184"/>
      <c r="Q154" s="170"/>
      <c r="R154" s="170"/>
      <c r="S154" s="136"/>
      <c r="T154" s="14" t="s">
        <v>50</v>
      </c>
      <c r="U154" s="14">
        <v>3</v>
      </c>
      <c r="V154" s="15">
        <v>15</v>
      </c>
    </row>
    <row r="155" spans="1:24" s="8" customFormat="1" ht="30" customHeight="1" thickBot="1" x14ac:dyDescent="0.3">
      <c r="A155" s="63">
        <v>62</v>
      </c>
      <c r="B155" s="64" t="s">
        <v>371</v>
      </c>
      <c r="C155" s="61" t="s">
        <v>41</v>
      </c>
      <c r="D155" s="61" t="s">
        <v>372</v>
      </c>
      <c r="E155" s="61" t="s">
        <v>373</v>
      </c>
      <c r="F155" s="70" t="s">
        <v>374</v>
      </c>
      <c r="G155" s="61" t="s">
        <v>375</v>
      </c>
      <c r="H155" s="61" t="s">
        <v>376</v>
      </c>
      <c r="I155" s="61">
        <v>121</v>
      </c>
      <c r="J155" s="104">
        <v>335843</v>
      </c>
      <c r="K155" s="106">
        <f>J155*2</f>
        <v>671686</v>
      </c>
      <c r="L155" s="69">
        <v>24</v>
      </c>
      <c r="M155" s="194"/>
      <c r="N155" s="194"/>
      <c r="O155" s="194"/>
      <c r="P155" s="194"/>
      <c r="Q155" s="180">
        <f>ROUND((N155*L155)+(K155*M155)+(O155*730*24*I155)+(P155*K155),2)</f>
        <v>0</v>
      </c>
      <c r="R155" s="180">
        <f>Q155*1.23</f>
        <v>0</v>
      </c>
      <c r="S155" s="68" t="s">
        <v>48</v>
      </c>
      <c r="T155" s="61" t="s">
        <v>377</v>
      </c>
      <c r="U155" s="61">
        <v>1</v>
      </c>
      <c r="V155" s="41">
        <v>234</v>
      </c>
    </row>
    <row r="156" spans="1:24" s="8" customFormat="1" ht="15" customHeight="1" x14ac:dyDescent="0.25">
      <c r="A156" s="115">
        <v>63</v>
      </c>
      <c r="B156" s="117" t="s">
        <v>378</v>
      </c>
      <c r="C156" s="119" t="s">
        <v>41</v>
      </c>
      <c r="D156" s="119" t="s">
        <v>379</v>
      </c>
      <c r="E156" s="119" t="s">
        <v>380</v>
      </c>
      <c r="F156" s="140" t="s">
        <v>381</v>
      </c>
      <c r="G156" s="119" t="s">
        <v>382</v>
      </c>
      <c r="H156" s="119" t="s">
        <v>376</v>
      </c>
      <c r="I156" s="119">
        <v>121</v>
      </c>
      <c r="J156" s="133">
        <v>113551</v>
      </c>
      <c r="K156" s="133">
        <f t="shared" si="1"/>
        <v>227102</v>
      </c>
      <c r="L156" s="119">
        <v>24</v>
      </c>
      <c r="M156" s="183"/>
      <c r="N156" s="183"/>
      <c r="O156" s="183"/>
      <c r="P156" s="183"/>
      <c r="Q156" s="169">
        <f>ROUND((N156*L156)+(K156*M156)+(O156*730*24*I156)+(P156*K156),2)</f>
        <v>0</v>
      </c>
      <c r="R156" s="169">
        <f t="shared" si="12"/>
        <v>0</v>
      </c>
      <c r="S156" s="135" t="s">
        <v>48</v>
      </c>
      <c r="T156" s="12" t="s">
        <v>49</v>
      </c>
      <c r="U156" s="12">
        <v>84</v>
      </c>
      <c r="V156" s="13">
        <v>20</v>
      </c>
    </row>
    <row r="157" spans="1:24" s="8" customFormat="1" ht="15" customHeight="1" x14ac:dyDescent="0.25">
      <c r="A157" s="137"/>
      <c r="B157" s="138"/>
      <c r="C157" s="139"/>
      <c r="D157" s="139"/>
      <c r="E157" s="139"/>
      <c r="F157" s="141"/>
      <c r="G157" s="139"/>
      <c r="H157" s="139"/>
      <c r="I157" s="139"/>
      <c r="J157" s="148"/>
      <c r="K157" s="148"/>
      <c r="L157" s="139"/>
      <c r="M157" s="185"/>
      <c r="N157" s="185"/>
      <c r="O157" s="185"/>
      <c r="P157" s="185"/>
      <c r="Q157" s="171"/>
      <c r="R157" s="171"/>
      <c r="S157" s="143"/>
      <c r="T157" s="24" t="s">
        <v>50</v>
      </c>
      <c r="U157" s="24">
        <v>5</v>
      </c>
      <c r="V157" s="19">
        <v>24</v>
      </c>
    </row>
    <row r="158" spans="1:24" s="8" customFormat="1" ht="15" customHeight="1" thickBot="1" x14ac:dyDescent="0.3">
      <c r="A158" s="116"/>
      <c r="B158" s="118"/>
      <c r="C158" s="120"/>
      <c r="D158" s="120"/>
      <c r="E158" s="120"/>
      <c r="F158" s="142"/>
      <c r="G158" s="120"/>
      <c r="H158" s="120"/>
      <c r="I158" s="120"/>
      <c r="J158" s="134"/>
      <c r="K158" s="134"/>
      <c r="L158" s="120"/>
      <c r="M158" s="184"/>
      <c r="N158" s="184"/>
      <c r="O158" s="184"/>
      <c r="P158" s="184"/>
      <c r="Q158" s="170"/>
      <c r="R158" s="170"/>
      <c r="S158" s="136"/>
      <c r="T158" s="14" t="s">
        <v>383</v>
      </c>
      <c r="U158" s="14">
        <v>2</v>
      </c>
      <c r="V158" s="15">
        <v>20</v>
      </c>
    </row>
    <row r="159" spans="1:24" s="8" customFormat="1" ht="30" customHeight="1" thickBot="1" x14ac:dyDescent="0.3">
      <c r="A159" s="25">
        <v>64</v>
      </c>
      <c r="B159" s="26" t="s">
        <v>384</v>
      </c>
      <c r="C159" s="27" t="s">
        <v>41</v>
      </c>
      <c r="D159" s="27" t="s">
        <v>385</v>
      </c>
      <c r="E159" s="27" t="s">
        <v>386</v>
      </c>
      <c r="F159" s="28" t="s">
        <v>387</v>
      </c>
      <c r="G159" s="27" t="s">
        <v>388</v>
      </c>
      <c r="H159" s="27" t="s">
        <v>332</v>
      </c>
      <c r="I159" s="27">
        <v>110</v>
      </c>
      <c r="J159" s="30">
        <v>125</v>
      </c>
      <c r="K159" s="30">
        <f t="shared" ref="K159" si="13">J159*2</f>
        <v>250</v>
      </c>
      <c r="L159" s="27">
        <v>24</v>
      </c>
      <c r="M159" s="186"/>
      <c r="N159" s="186"/>
      <c r="O159" s="186"/>
      <c r="P159" s="186"/>
      <c r="Q159" s="172">
        <f t="shared" si="11"/>
        <v>0</v>
      </c>
      <c r="R159" s="172">
        <f t="shared" si="12"/>
        <v>0</v>
      </c>
      <c r="S159" s="31" t="s">
        <v>48</v>
      </c>
      <c r="T159" s="27" t="s">
        <v>49</v>
      </c>
      <c r="U159" s="27">
        <v>2</v>
      </c>
      <c r="V159" s="32">
        <v>10</v>
      </c>
    </row>
    <row r="160" spans="1:24" ht="24" customHeight="1" thickBot="1" x14ac:dyDescent="0.3">
      <c r="A160" s="43"/>
      <c r="B160" s="42"/>
      <c r="C160" s="43"/>
      <c r="D160" s="43"/>
      <c r="E160" s="43"/>
      <c r="F160" s="44"/>
      <c r="G160" s="43"/>
      <c r="H160" s="43"/>
      <c r="I160" s="43"/>
      <c r="J160" s="74" t="s">
        <v>389</v>
      </c>
      <c r="K160" s="75">
        <f>SUM(K20:K159)</f>
        <v>2576968</v>
      </c>
      <c r="L160" s="45"/>
      <c r="M160" s="45"/>
      <c r="N160" s="46"/>
      <c r="O160" s="45"/>
      <c r="P160" s="47"/>
      <c r="Q160" s="181">
        <f>SUM(Q20:Q159)</f>
        <v>0</v>
      </c>
      <c r="R160" s="182">
        <f>SUM(R20:R159)</f>
        <v>0</v>
      </c>
      <c r="S160" s="48"/>
      <c r="T160" s="49"/>
      <c r="U160" s="49"/>
      <c r="V160" s="49"/>
    </row>
    <row r="161" spans="1:22" ht="15.75" customHeight="1" x14ac:dyDescent="0.25">
      <c r="A161" s="43"/>
      <c r="B161" s="50"/>
      <c r="C161" s="51"/>
      <c r="D161" s="51"/>
      <c r="E161" s="51"/>
      <c r="F161" s="51"/>
      <c r="G161" s="51"/>
      <c r="H161" s="51"/>
      <c r="I161" s="53"/>
      <c r="J161" s="81"/>
      <c r="K161" s="82"/>
      <c r="L161" s="51"/>
      <c r="M161" s="51"/>
      <c r="N161" s="51"/>
      <c r="O161" s="51"/>
      <c r="P161" s="51"/>
      <c r="Q161" s="52"/>
      <c r="R161" s="52"/>
      <c r="S161" s="53"/>
    </row>
    <row r="162" spans="1:22" ht="30" customHeight="1" x14ac:dyDescent="0.25">
      <c r="A162" s="55"/>
      <c r="B162" s="161" t="s">
        <v>390</v>
      </c>
      <c r="C162" s="161"/>
      <c r="D162" s="161"/>
      <c r="E162" s="161"/>
      <c r="F162" s="161"/>
      <c r="G162" s="161"/>
      <c r="H162" s="161"/>
      <c r="I162" s="56"/>
      <c r="J162" s="83"/>
      <c r="K162" s="84"/>
      <c r="L162" s="55"/>
      <c r="M162" s="55"/>
      <c r="N162" s="55"/>
      <c r="O162" s="55"/>
      <c r="P162" s="55"/>
      <c r="Q162" s="55"/>
      <c r="R162" s="55"/>
      <c r="S162" s="56"/>
    </row>
    <row r="163" spans="1:22" ht="30" customHeight="1" x14ac:dyDescent="0.25">
      <c r="A163" s="55"/>
      <c r="B163" s="166" t="s">
        <v>391</v>
      </c>
      <c r="C163" s="166"/>
      <c r="D163" s="166"/>
      <c r="E163" s="166"/>
      <c r="F163" s="166"/>
      <c r="G163" s="166"/>
      <c r="H163" s="166"/>
      <c r="I163" s="166"/>
      <c r="J163" s="166"/>
      <c r="K163" s="166"/>
      <c r="L163" s="55"/>
      <c r="M163" s="55"/>
      <c r="N163" s="55"/>
      <c r="O163" s="55"/>
      <c r="P163" s="55"/>
      <c r="Q163" s="55"/>
      <c r="R163" s="55"/>
      <c r="S163" s="56"/>
    </row>
    <row r="164" spans="1:22" ht="30" customHeight="1" x14ac:dyDescent="0.25">
      <c r="A164" s="55"/>
      <c r="B164" s="166" t="s">
        <v>392</v>
      </c>
      <c r="C164" s="166"/>
      <c r="D164" s="166"/>
      <c r="E164" s="166"/>
      <c r="F164" s="166"/>
      <c r="G164" s="166"/>
      <c r="H164" s="166"/>
      <c r="I164" s="166"/>
      <c r="J164" s="166"/>
      <c r="K164" s="166"/>
      <c r="L164" s="55"/>
      <c r="M164" s="55"/>
      <c r="N164" s="55"/>
      <c r="O164" s="55"/>
      <c r="P164" s="55"/>
      <c r="Q164" s="55"/>
      <c r="R164" s="55"/>
      <c r="S164" s="56"/>
    </row>
    <row r="165" spans="1:22" ht="30" customHeight="1" x14ac:dyDescent="0.25">
      <c r="A165" s="55"/>
      <c r="B165" s="166" t="s">
        <v>393</v>
      </c>
      <c r="C165" s="166"/>
      <c r="D165" s="166"/>
      <c r="E165" s="166"/>
      <c r="F165" s="166"/>
      <c r="G165" s="166"/>
      <c r="H165" s="166"/>
      <c r="I165" s="166"/>
      <c r="J165" s="166"/>
      <c r="K165" s="166"/>
      <c r="L165" s="55"/>
      <c r="M165" s="55"/>
      <c r="N165" s="55"/>
      <c r="O165" s="55"/>
      <c r="P165" s="55"/>
      <c r="Q165" s="55"/>
      <c r="R165" s="55"/>
      <c r="S165" s="56"/>
    </row>
    <row r="166" spans="1:22" ht="20.25" customHeight="1" x14ac:dyDescent="0.25">
      <c r="A166" s="55"/>
      <c r="B166" s="34"/>
      <c r="C166" s="55"/>
      <c r="D166" s="55"/>
      <c r="E166" s="55"/>
      <c r="F166" s="55"/>
      <c r="G166" s="55"/>
      <c r="H166" s="55"/>
      <c r="I166" s="56"/>
      <c r="J166" s="83"/>
      <c r="K166" s="84"/>
      <c r="L166" s="55"/>
      <c r="M166" s="55"/>
      <c r="N166" s="55"/>
      <c r="O166" s="55"/>
      <c r="P166" s="55"/>
      <c r="Q166" s="55"/>
      <c r="R166" s="55"/>
      <c r="S166" s="56"/>
    </row>
    <row r="167" spans="1:22" s="8" customFormat="1" ht="30" customHeight="1" x14ac:dyDescent="0.25">
      <c r="A167" s="167" t="s">
        <v>394</v>
      </c>
      <c r="B167" s="167"/>
      <c r="C167" s="167"/>
      <c r="D167" s="167"/>
      <c r="E167" s="167"/>
      <c r="F167" s="167"/>
      <c r="G167" s="167"/>
      <c r="H167" s="167"/>
      <c r="I167" s="56"/>
      <c r="J167" s="85"/>
      <c r="K167" s="86"/>
      <c r="L167" s="56"/>
      <c r="M167" s="56"/>
      <c r="N167" s="56"/>
      <c r="O167" s="56"/>
      <c r="P167" s="56"/>
      <c r="Q167" s="56"/>
      <c r="R167" s="56"/>
      <c r="S167" s="56"/>
      <c r="T167" s="1"/>
      <c r="U167" s="1"/>
      <c r="V167" s="1"/>
    </row>
    <row r="168" spans="1:22" ht="30" customHeight="1" x14ac:dyDescent="0.25">
      <c r="A168" s="55"/>
      <c r="B168" s="54"/>
      <c r="C168" s="55"/>
      <c r="D168" s="55"/>
      <c r="E168" s="55"/>
      <c r="F168" s="55"/>
      <c r="G168" s="55"/>
      <c r="H168" s="55"/>
      <c r="I168" s="56"/>
      <c r="J168" s="83"/>
      <c r="K168" s="84"/>
      <c r="L168" s="55"/>
      <c r="M168" s="55"/>
      <c r="N168" s="55"/>
      <c r="O168" s="55"/>
      <c r="P168" s="55"/>
      <c r="Q168" s="55"/>
      <c r="R168" s="55"/>
      <c r="S168" s="56"/>
    </row>
    <row r="169" spans="1:22" ht="30" customHeight="1" x14ac:dyDescent="0.25">
      <c r="A169" s="55"/>
      <c r="B169" s="165" t="s">
        <v>395</v>
      </c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</row>
    <row r="170" spans="1:22" ht="21.75" customHeight="1" x14ac:dyDescent="0.25">
      <c r="A170" s="55"/>
      <c r="B170" s="103"/>
      <c r="C170" s="55"/>
      <c r="D170" s="55"/>
      <c r="E170" s="55"/>
      <c r="F170" s="55"/>
      <c r="G170" s="55"/>
      <c r="H170" s="55"/>
      <c r="I170" s="56"/>
      <c r="J170" s="83"/>
      <c r="K170" s="84"/>
      <c r="L170" s="55"/>
      <c r="M170" s="55"/>
      <c r="N170" s="55"/>
      <c r="O170" s="55"/>
      <c r="P170" s="55"/>
      <c r="Q170" s="55"/>
      <c r="R170" s="55"/>
      <c r="S170" s="56"/>
    </row>
    <row r="171" spans="1:22" ht="15" customHeight="1" x14ac:dyDescent="0.25">
      <c r="A171" s="168" t="s">
        <v>398</v>
      </c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</row>
    <row r="172" spans="1:22" ht="15" customHeight="1" x14ac:dyDescent="0.25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</row>
    <row r="173" spans="1:22" x14ac:dyDescent="0.25">
      <c r="A173" s="55"/>
      <c r="B173" s="54"/>
      <c r="C173" s="55"/>
      <c r="D173" s="55"/>
      <c r="E173" s="55"/>
      <c r="F173" s="55"/>
      <c r="G173" s="55"/>
      <c r="H173" s="55"/>
      <c r="I173" s="56"/>
      <c r="J173" s="83"/>
      <c r="K173" s="84"/>
      <c r="L173" s="55"/>
      <c r="M173" s="55"/>
      <c r="N173" s="55"/>
      <c r="O173" s="55"/>
      <c r="P173" s="55"/>
      <c r="Q173" s="55"/>
      <c r="R173" s="55"/>
      <c r="S173" s="56"/>
    </row>
    <row r="174" spans="1:22" x14ac:dyDescent="0.25">
      <c r="A174" s="55"/>
      <c r="B174" s="54"/>
      <c r="C174" s="55"/>
      <c r="D174" s="55"/>
      <c r="E174" s="55"/>
      <c r="F174" s="55"/>
      <c r="G174" s="55"/>
      <c r="H174" s="55"/>
      <c r="I174" s="56"/>
      <c r="J174" s="83"/>
      <c r="K174" s="84"/>
      <c r="L174" s="55"/>
      <c r="M174" s="55"/>
      <c r="N174" s="55"/>
      <c r="O174" s="55"/>
      <c r="P174" s="55"/>
      <c r="Q174" s="55"/>
      <c r="R174" s="55"/>
      <c r="S174" s="56"/>
    </row>
    <row r="175" spans="1:22" x14ac:dyDescent="0.25">
      <c r="A175" s="55"/>
      <c r="B175" s="54"/>
      <c r="C175" s="55"/>
      <c r="D175" s="55"/>
      <c r="E175" s="55"/>
      <c r="F175" s="55"/>
      <c r="G175" s="55"/>
      <c r="H175" s="55"/>
      <c r="I175" s="56"/>
      <c r="J175" s="83"/>
      <c r="K175" s="84"/>
      <c r="L175" s="55"/>
      <c r="M175" s="55"/>
      <c r="N175" s="55"/>
      <c r="O175" s="55"/>
      <c r="P175" s="55"/>
      <c r="Q175" s="55"/>
      <c r="R175" s="55"/>
      <c r="S175" s="56"/>
    </row>
    <row r="176" spans="1:22" x14ac:dyDescent="0.25">
      <c r="A176" s="55"/>
      <c r="B176" s="54"/>
      <c r="C176" s="55"/>
      <c r="D176" s="55"/>
      <c r="E176" s="55"/>
      <c r="F176" s="55"/>
      <c r="G176" s="55"/>
      <c r="H176" s="55"/>
      <c r="I176" s="56"/>
      <c r="J176" s="83"/>
      <c r="K176" s="84"/>
      <c r="L176" s="55"/>
      <c r="M176" s="55"/>
      <c r="N176" s="55"/>
      <c r="O176" s="55"/>
      <c r="P176" s="55"/>
      <c r="Q176" s="55"/>
      <c r="R176" s="55"/>
      <c r="S176" s="56"/>
    </row>
    <row r="177" spans="1:19" x14ac:dyDescent="0.25">
      <c r="A177" s="55"/>
      <c r="B177" s="54"/>
      <c r="C177" s="55"/>
      <c r="D177" s="55"/>
      <c r="E177" s="55"/>
      <c r="F177" s="55"/>
      <c r="G177" s="55"/>
      <c r="H177" s="55"/>
      <c r="I177" s="56"/>
      <c r="J177" s="83"/>
      <c r="K177" s="84"/>
      <c r="L177" s="55"/>
      <c r="M177" s="55"/>
      <c r="N177" s="55"/>
      <c r="O177" s="55"/>
      <c r="P177" s="55"/>
      <c r="Q177" s="55"/>
      <c r="R177" s="55"/>
      <c r="S177" s="56"/>
    </row>
    <row r="178" spans="1:19" x14ac:dyDescent="0.25">
      <c r="A178" s="55"/>
      <c r="B178" s="54"/>
      <c r="C178" s="55"/>
      <c r="D178" s="55"/>
      <c r="E178" s="55"/>
      <c r="F178" s="55"/>
      <c r="G178" s="55"/>
      <c r="H178" s="55"/>
      <c r="I178" s="56"/>
      <c r="J178" s="83"/>
      <c r="K178" s="84"/>
      <c r="L178" s="55"/>
      <c r="M178" s="55"/>
      <c r="N178" s="55"/>
      <c r="O178" s="55"/>
      <c r="P178" s="55"/>
      <c r="Q178" s="55"/>
      <c r="R178" s="55"/>
      <c r="S178" s="56"/>
    </row>
    <row r="179" spans="1:19" x14ac:dyDescent="0.25">
      <c r="A179" s="55"/>
      <c r="B179" s="54"/>
      <c r="C179" s="55"/>
      <c r="D179" s="55"/>
      <c r="E179" s="55"/>
      <c r="F179" s="55"/>
      <c r="G179" s="55"/>
      <c r="H179" s="55"/>
      <c r="I179" s="56"/>
      <c r="J179" s="83"/>
      <c r="K179" s="84"/>
      <c r="L179" s="55"/>
      <c r="M179" s="55"/>
      <c r="N179" s="55"/>
      <c r="O179" s="55"/>
      <c r="P179" s="55"/>
      <c r="Q179" s="55"/>
      <c r="R179" s="55"/>
      <c r="S179" s="56"/>
    </row>
    <row r="180" spans="1:19" x14ac:dyDescent="0.25">
      <c r="A180" s="55"/>
      <c r="B180" s="54"/>
      <c r="C180" s="55"/>
      <c r="D180" s="55"/>
      <c r="E180" s="55"/>
      <c r="F180" s="55"/>
      <c r="G180" s="55"/>
      <c r="H180" s="55"/>
      <c r="I180" s="56"/>
      <c r="J180" s="83"/>
      <c r="K180" s="84"/>
      <c r="L180" s="55"/>
      <c r="M180" s="55"/>
      <c r="N180" s="55"/>
      <c r="O180" s="55"/>
      <c r="P180" s="55"/>
      <c r="Q180" s="55"/>
      <c r="R180" s="55"/>
      <c r="S180" s="56"/>
    </row>
    <row r="181" spans="1:19" x14ac:dyDescent="0.25">
      <c r="A181" s="55"/>
      <c r="B181" s="54"/>
      <c r="C181" s="55"/>
      <c r="D181" s="55"/>
      <c r="E181" s="55"/>
      <c r="F181" s="55"/>
      <c r="G181" s="55"/>
      <c r="H181" s="55"/>
      <c r="I181" s="56"/>
      <c r="J181" s="83"/>
      <c r="K181" s="84"/>
      <c r="L181" s="55"/>
      <c r="M181" s="55"/>
      <c r="N181" s="55"/>
      <c r="O181" s="55"/>
      <c r="P181" s="55"/>
      <c r="Q181" s="55"/>
      <c r="R181" s="55"/>
      <c r="S181" s="56"/>
    </row>
    <row r="182" spans="1:19" x14ac:dyDescent="0.25">
      <c r="A182" s="55"/>
      <c r="B182" s="54"/>
      <c r="C182" s="55"/>
      <c r="D182" s="55"/>
      <c r="E182" s="55"/>
      <c r="F182" s="55"/>
      <c r="G182" s="55"/>
      <c r="H182" s="55"/>
      <c r="I182" s="56"/>
      <c r="J182" s="83"/>
      <c r="K182" s="84"/>
      <c r="L182" s="55"/>
      <c r="M182" s="55"/>
      <c r="N182" s="55"/>
      <c r="O182" s="55"/>
      <c r="P182" s="55"/>
      <c r="Q182" s="55"/>
      <c r="R182" s="55"/>
      <c r="S182" s="56"/>
    </row>
    <row r="183" spans="1:19" x14ac:dyDescent="0.25">
      <c r="A183" s="55"/>
      <c r="B183" s="54"/>
      <c r="C183" s="55"/>
      <c r="D183" s="55"/>
      <c r="E183" s="55"/>
      <c r="F183" s="55"/>
      <c r="G183" s="55"/>
      <c r="H183" s="55"/>
      <c r="I183" s="56"/>
      <c r="J183" s="83"/>
      <c r="K183" s="84"/>
      <c r="L183" s="55"/>
      <c r="M183" s="55"/>
      <c r="N183" s="55"/>
      <c r="O183" s="55"/>
      <c r="P183" s="55"/>
      <c r="Q183" s="55"/>
      <c r="R183" s="55"/>
      <c r="S183" s="56"/>
    </row>
    <row r="184" spans="1:19" x14ac:dyDescent="0.25">
      <c r="A184" s="55"/>
      <c r="B184" s="54"/>
      <c r="C184" s="55"/>
      <c r="D184" s="55"/>
      <c r="E184" s="55"/>
      <c r="F184" s="55"/>
      <c r="G184" s="55"/>
      <c r="H184" s="55"/>
      <c r="I184" s="56"/>
      <c r="J184" s="83"/>
      <c r="K184" s="84"/>
      <c r="L184" s="55"/>
      <c r="M184" s="55"/>
      <c r="N184" s="55"/>
      <c r="O184" s="55"/>
      <c r="P184" s="55"/>
      <c r="Q184" s="55"/>
      <c r="R184" s="55"/>
      <c r="S184" s="56"/>
    </row>
    <row r="185" spans="1:19" x14ac:dyDescent="0.25">
      <c r="A185" s="55"/>
      <c r="B185" s="54"/>
      <c r="C185" s="55"/>
      <c r="D185" s="55"/>
      <c r="E185" s="55"/>
      <c r="F185" s="55"/>
      <c r="G185" s="55"/>
      <c r="H185" s="55"/>
      <c r="I185" s="56"/>
      <c r="J185" s="83"/>
      <c r="K185" s="84"/>
      <c r="L185" s="55"/>
      <c r="M185" s="55"/>
      <c r="N185" s="55"/>
      <c r="O185" s="55"/>
      <c r="P185" s="55"/>
      <c r="Q185" s="55"/>
      <c r="R185" s="55"/>
      <c r="S185" s="56"/>
    </row>
    <row r="186" spans="1:19" x14ac:dyDescent="0.25">
      <c r="A186" s="55"/>
      <c r="B186" s="54"/>
      <c r="C186" s="55"/>
      <c r="D186" s="55"/>
      <c r="E186" s="55"/>
      <c r="F186" s="55"/>
      <c r="G186" s="55"/>
      <c r="H186" s="55"/>
      <c r="I186" s="56"/>
      <c r="J186" s="83"/>
      <c r="K186" s="84"/>
      <c r="L186" s="55"/>
      <c r="M186" s="55"/>
      <c r="N186" s="55"/>
      <c r="O186" s="55"/>
      <c r="P186" s="55"/>
      <c r="Q186" s="55"/>
      <c r="R186" s="55"/>
      <c r="S186" s="56"/>
    </row>
    <row r="187" spans="1:19" x14ac:dyDescent="0.25">
      <c r="A187" s="55"/>
      <c r="B187" s="54"/>
      <c r="C187" s="55"/>
      <c r="D187" s="55"/>
      <c r="E187" s="55"/>
      <c r="F187" s="55"/>
      <c r="G187" s="55"/>
      <c r="H187" s="55"/>
      <c r="I187" s="56"/>
      <c r="J187" s="83"/>
      <c r="K187" s="84"/>
      <c r="L187" s="55"/>
      <c r="M187" s="55"/>
      <c r="N187" s="55"/>
      <c r="O187" s="55"/>
      <c r="P187" s="55"/>
      <c r="Q187" s="55"/>
      <c r="R187" s="55"/>
      <c r="S187" s="56"/>
    </row>
    <row r="188" spans="1:19" x14ac:dyDescent="0.25">
      <c r="A188" s="55"/>
      <c r="B188" s="54"/>
      <c r="C188" s="55"/>
      <c r="D188" s="55"/>
      <c r="E188" s="55"/>
      <c r="F188" s="55"/>
      <c r="G188" s="55"/>
      <c r="H188" s="55"/>
      <c r="I188" s="56"/>
      <c r="J188" s="83"/>
      <c r="K188" s="84"/>
      <c r="L188" s="55"/>
      <c r="M188" s="55"/>
      <c r="N188" s="55"/>
      <c r="O188" s="55"/>
      <c r="P188" s="55"/>
      <c r="Q188" s="55"/>
      <c r="R188" s="55"/>
      <c r="S188" s="56"/>
    </row>
    <row r="189" spans="1:19" x14ac:dyDescent="0.25">
      <c r="A189" s="55"/>
      <c r="B189" s="54"/>
      <c r="C189" s="55"/>
      <c r="D189" s="55"/>
      <c r="E189" s="55"/>
      <c r="F189" s="55"/>
      <c r="G189" s="55"/>
      <c r="H189" s="55"/>
      <c r="I189" s="56"/>
      <c r="J189" s="83"/>
      <c r="K189" s="84"/>
      <c r="L189" s="55"/>
      <c r="M189" s="55"/>
      <c r="N189" s="55"/>
      <c r="O189" s="55"/>
      <c r="P189" s="55"/>
      <c r="Q189" s="55"/>
      <c r="R189" s="55"/>
      <c r="S189" s="56"/>
    </row>
    <row r="190" spans="1:19" x14ac:dyDescent="0.25">
      <c r="A190" s="55"/>
      <c r="B190" s="54"/>
      <c r="C190" s="55"/>
      <c r="D190" s="55"/>
      <c r="E190" s="55"/>
      <c r="F190" s="55"/>
      <c r="G190" s="55"/>
      <c r="H190" s="55"/>
      <c r="I190" s="56"/>
      <c r="J190" s="83"/>
      <c r="K190" s="84"/>
      <c r="L190" s="55"/>
      <c r="M190" s="55"/>
      <c r="N190" s="55"/>
      <c r="O190" s="55"/>
      <c r="P190" s="55"/>
      <c r="Q190" s="55"/>
      <c r="R190" s="55"/>
      <c r="S190" s="56"/>
    </row>
    <row r="191" spans="1:19" x14ac:dyDescent="0.25">
      <c r="A191" s="55"/>
      <c r="B191" s="54"/>
      <c r="C191" s="55"/>
      <c r="D191" s="55"/>
      <c r="E191" s="55"/>
      <c r="F191" s="55"/>
      <c r="G191" s="55"/>
      <c r="H191" s="55"/>
      <c r="I191" s="56"/>
      <c r="J191" s="83"/>
      <c r="K191" s="84"/>
      <c r="L191" s="55"/>
      <c r="M191" s="55"/>
      <c r="N191" s="55"/>
      <c r="O191" s="55"/>
      <c r="P191" s="55"/>
      <c r="Q191" s="55"/>
      <c r="R191" s="55"/>
      <c r="S191" s="56"/>
    </row>
    <row r="192" spans="1:19" x14ac:dyDescent="0.25">
      <c r="A192" s="55"/>
      <c r="B192" s="54"/>
      <c r="C192" s="55"/>
      <c r="D192" s="55"/>
      <c r="E192" s="55"/>
      <c r="F192" s="55"/>
      <c r="G192" s="55"/>
      <c r="H192" s="55"/>
      <c r="I192" s="56"/>
      <c r="J192" s="83"/>
      <c r="K192" s="84"/>
      <c r="L192" s="55"/>
      <c r="M192" s="55"/>
      <c r="N192" s="55"/>
      <c r="O192" s="55"/>
      <c r="P192" s="55"/>
      <c r="Q192" s="55"/>
      <c r="R192" s="55"/>
      <c r="S192" s="56"/>
    </row>
    <row r="193" spans="1:19" x14ac:dyDescent="0.25">
      <c r="A193" s="55"/>
      <c r="B193" s="54"/>
      <c r="C193" s="55"/>
      <c r="D193" s="55"/>
      <c r="E193" s="55"/>
      <c r="F193" s="55"/>
      <c r="G193" s="55"/>
      <c r="H193" s="55"/>
      <c r="I193" s="56"/>
      <c r="J193" s="83"/>
      <c r="K193" s="84"/>
      <c r="L193" s="55"/>
      <c r="M193" s="55"/>
      <c r="N193" s="55"/>
      <c r="O193" s="55"/>
      <c r="P193" s="55"/>
      <c r="Q193" s="55"/>
      <c r="R193" s="55"/>
      <c r="S193" s="56"/>
    </row>
    <row r="194" spans="1:19" x14ac:dyDescent="0.25">
      <c r="A194" s="55"/>
      <c r="B194" s="54"/>
      <c r="C194" s="55"/>
      <c r="D194" s="55"/>
      <c r="E194" s="55"/>
      <c r="F194" s="55"/>
      <c r="G194" s="55"/>
      <c r="H194" s="55"/>
      <c r="I194" s="56"/>
      <c r="J194" s="83"/>
      <c r="K194" s="84"/>
      <c r="L194" s="55"/>
      <c r="M194" s="55"/>
      <c r="N194" s="55"/>
      <c r="O194" s="55"/>
      <c r="P194" s="55"/>
      <c r="Q194" s="55"/>
      <c r="R194" s="55"/>
      <c r="S194" s="56"/>
    </row>
    <row r="195" spans="1:19" x14ac:dyDescent="0.25">
      <c r="A195" s="55"/>
      <c r="B195" s="54"/>
      <c r="C195" s="55"/>
      <c r="D195" s="55"/>
      <c r="E195" s="55"/>
      <c r="F195" s="55"/>
      <c r="G195" s="55"/>
      <c r="H195" s="55"/>
      <c r="I195" s="56"/>
      <c r="J195" s="83"/>
      <c r="K195" s="84"/>
      <c r="L195" s="55"/>
      <c r="M195" s="55"/>
      <c r="N195" s="55"/>
      <c r="O195" s="55"/>
      <c r="P195" s="55"/>
      <c r="Q195" s="55"/>
      <c r="R195" s="55"/>
      <c r="S195" s="56"/>
    </row>
    <row r="196" spans="1:19" x14ac:dyDescent="0.25">
      <c r="A196" s="55"/>
      <c r="B196" s="54"/>
      <c r="C196" s="55"/>
      <c r="D196" s="55"/>
      <c r="E196" s="55"/>
      <c r="F196" s="55"/>
      <c r="G196" s="55"/>
      <c r="H196" s="55"/>
      <c r="I196" s="56"/>
      <c r="J196" s="83"/>
      <c r="K196" s="84"/>
      <c r="L196" s="55"/>
      <c r="M196" s="55"/>
      <c r="N196" s="55"/>
      <c r="O196" s="55"/>
      <c r="P196" s="55"/>
      <c r="Q196" s="55"/>
      <c r="R196" s="55"/>
      <c r="S196" s="56"/>
    </row>
    <row r="197" spans="1:19" x14ac:dyDescent="0.25">
      <c r="A197" s="55"/>
      <c r="B197" s="54"/>
      <c r="C197" s="55"/>
      <c r="D197" s="55"/>
      <c r="E197" s="55"/>
      <c r="F197" s="55"/>
      <c r="G197" s="55"/>
      <c r="H197" s="55"/>
      <c r="I197" s="56"/>
      <c r="J197" s="83"/>
      <c r="K197" s="84"/>
      <c r="L197" s="55"/>
      <c r="M197" s="55"/>
      <c r="N197" s="55"/>
      <c r="O197" s="55"/>
      <c r="P197" s="55"/>
      <c r="Q197" s="55"/>
      <c r="R197" s="55"/>
      <c r="S197" s="56"/>
    </row>
    <row r="198" spans="1:19" x14ac:dyDescent="0.25">
      <c r="A198" s="55"/>
      <c r="B198" s="54"/>
      <c r="C198" s="55"/>
      <c r="D198" s="55"/>
      <c r="E198" s="55"/>
      <c r="F198" s="55"/>
      <c r="G198" s="55"/>
      <c r="H198" s="55"/>
      <c r="I198" s="56"/>
      <c r="J198" s="83"/>
      <c r="K198" s="84"/>
      <c r="L198" s="55"/>
      <c r="M198" s="55"/>
      <c r="N198" s="55"/>
      <c r="O198" s="55"/>
      <c r="P198" s="55"/>
      <c r="Q198" s="55"/>
      <c r="R198" s="55"/>
      <c r="S198" s="56"/>
    </row>
    <row r="199" spans="1:19" x14ac:dyDescent="0.25">
      <c r="A199" s="55"/>
      <c r="B199" s="54"/>
      <c r="C199" s="55"/>
      <c r="D199" s="55"/>
      <c r="E199" s="55"/>
      <c r="F199" s="55"/>
      <c r="G199" s="55"/>
      <c r="H199" s="55"/>
      <c r="I199" s="56"/>
      <c r="J199" s="83"/>
      <c r="K199" s="84"/>
      <c r="L199" s="55"/>
      <c r="M199" s="55"/>
      <c r="N199" s="55"/>
      <c r="O199" s="55"/>
      <c r="P199" s="55"/>
      <c r="Q199" s="55"/>
      <c r="R199" s="55"/>
      <c r="S199" s="56"/>
    </row>
    <row r="200" spans="1:19" x14ac:dyDescent="0.25">
      <c r="A200" s="55"/>
      <c r="B200" s="54"/>
      <c r="C200" s="55"/>
      <c r="D200" s="55"/>
      <c r="E200" s="55"/>
      <c r="F200" s="55"/>
      <c r="G200" s="55"/>
      <c r="H200" s="55"/>
      <c r="I200" s="56"/>
      <c r="J200" s="83"/>
      <c r="K200" s="84"/>
      <c r="L200" s="55"/>
      <c r="M200" s="55"/>
      <c r="N200" s="55"/>
      <c r="O200" s="55"/>
      <c r="P200" s="55"/>
      <c r="Q200" s="55"/>
      <c r="R200" s="55"/>
      <c r="S200" s="56"/>
    </row>
    <row r="201" spans="1:19" x14ac:dyDescent="0.25">
      <c r="A201" s="55"/>
      <c r="B201" s="54"/>
      <c r="C201" s="55"/>
      <c r="D201" s="55"/>
      <c r="E201" s="55"/>
      <c r="F201" s="55"/>
      <c r="G201" s="55"/>
      <c r="H201" s="55"/>
      <c r="I201" s="56"/>
      <c r="J201" s="83"/>
      <c r="K201" s="84"/>
      <c r="L201" s="55"/>
      <c r="M201" s="55"/>
      <c r="N201" s="55"/>
      <c r="O201" s="55"/>
      <c r="P201" s="55"/>
      <c r="Q201" s="55"/>
      <c r="R201" s="55"/>
      <c r="S201" s="56"/>
    </row>
    <row r="202" spans="1:19" x14ac:dyDescent="0.25">
      <c r="A202" s="55"/>
      <c r="B202" s="54"/>
      <c r="C202" s="55"/>
      <c r="D202" s="55"/>
      <c r="E202" s="55"/>
      <c r="F202" s="55"/>
      <c r="G202" s="55"/>
      <c r="H202" s="55"/>
      <c r="I202" s="56"/>
      <c r="J202" s="83"/>
      <c r="K202" s="84"/>
      <c r="L202" s="55"/>
      <c r="M202" s="55"/>
      <c r="N202" s="55"/>
      <c r="O202" s="55"/>
      <c r="P202" s="55"/>
      <c r="Q202" s="55"/>
      <c r="R202" s="55"/>
      <c r="S202" s="56"/>
    </row>
    <row r="203" spans="1:19" x14ac:dyDescent="0.25">
      <c r="A203" s="55"/>
      <c r="B203" s="54"/>
      <c r="C203" s="55"/>
      <c r="D203" s="55"/>
      <c r="E203" s="55"/>
      <c r="F203" s="55"/>
      <c r="G203" s="55"/>
      <c r="H203" s="55"/>
      <c r="I203" s="56"/>
      <c r="J203" s="83"/>
      <c r="K203" s="84"/>
      <c r="L203" s="55"/>
      <c r="M203" s="55"/>
      <c r="N203" s="55"/>
      <c r="O203" s="55"/>
      <c r="P203" s="55"/>
      <c r="Q203" s="55"/>
      <c r="R203" s="55"/>
      <c r="S203" s="56"/>
    </row>
    <row r="204" spans="1:19" x14ac:dyDescent="0.25">
      <c r="A204" s="55"/>
      <c r="B204" s="54"/>
      <c r="C204" s="55"/>
      <c r="D204" s="55"/>
      <c r="E204" s="55"/>
      <c r="F204" s="55"/>
      <c r="G204" s="55"/>
      <c r="H204" s="55"/>
      <c r="I204" s="56"/>
      <c r="J204" s="83"/>
      <c r="K204" s="84"/>
      <c r="L204" s="55"/>
      <c r="M204" s="55"/>
      <c r="N204" s="55"/>
      <c r="O204" s="55"/>
      <c r="P204" s="55"/>
      <c r="Q204" s="55"/>
      <c r="R204" s="55"/>
      <c r="S204" s="56"/>
    </row>
    <row r="205" spans="1:19" x14ac:dyDescent="0.25">
      <c r="A205" s="55"/>
      <c r="B205" s="54"/>
      <c r="C205" s="55"/>
      <c r="D205" s="55"/>
      <c r="E205" s="55"/>
      <c r="F205" s="55"/>
      <c r="G205" s="55"/>
      <c r="H205" s="55"/>
      <c r="I205" s="56"/>
      <c r="J205" s="83"/>
      <c r="K205" s="84"/>
      <c r="L205" s="55"/>
      <c r="M205" s="55"/>
      <c r="N205" s="55"/>
      <c r="O205" s="55"/>
      <c r="P205" s="55"/>
      <c r="Q205" s="55"/>
      <c r="R205" s="55"/>
      <c r="S205" s="56"/>
    </row>
    <row r="206" spans="1:19" x14ac:dyDescent="0.25">
      <c r="A206" s="55"/>
      <c r="B206" s="54"/>
      <c r="C206" s="55"/>
      <c r="D206" s="55"/>
      <c r="E206" s="55"/>
      <c r="F206" s="55"/>
      <c r="G206" s="55"/>
      <c r="H206" s="55"/>
      <c r="I206" s="56"/>
      <c r="J206" s="83"/>
      <c r="K206" s="84"/>
      <c r="L206" s="55"/>
      <c r="M206" s="55"/>
      <c r="N206" s="55"/>
      <c r="O206" s="55"/>
      <c r="P206" s="55"/>
      <c r="Q206" s="55"/>
      <c r="R206" s="55"/>
      <c r="S206" s="56"/>
    </row>
    <row r="207" spans="1:19" x14ac:dyDescent="0.25">
      <c r="A207" s="55"/>
      <c r="B207" s="54"/>
      <c r="C207" s="55"/>
      <c r="D207" s="55"/>
      <c r="E207" s="55"/>
      <c r="F207" s="55"/>
      <c r="G207" s="55"/>
      <c r="H207" s="55"/>
      <c r="I207" s="56"/>
      <c r="J207" s="83"/>
      <c r="K207" s="84"/>
      <c r="L207" s="55"/>
      <c r="M207" s="55"/>
      <c r="N207" s="55"/>
      <c r="O207" s="55"/>
      <c r="P207" s="55"/>
      <c r="Q207" s="55"/>
      <c r="R207" s="55"/>
      <c r="S207" s="56"/>
    </row>
    <row r="208" spans="1:19" x14ac:dyDescent="0.25">
      <c r="A208" s="55"/>
      <c r="B208" s="54"/>
      <c r="C208" s="55"/>
      <c r="D208" s="55"/>
      <c r="E208" s="55"/>
      <c r="F208" s="55"/>
      <c r="G208" s="55"/>
      <c r="H208" s="55"/>
      <c r="I208" s="56"/>
      <c r="J208" s="83"/>
      <c r="K208" s="84"/>
      <c r="L208" s="55"/>
      <c r="M208" s="55"/>
      <c r="N208" s="55"/>
      <c r="O208" s="55"/>
      <c r="P208" s="55"/>
      <c r="Q208" s="55"/>
      <c r="R208" s="55"/>
      <c r="S208" s="56"/>
    </row>
    <row r="209" spans="1:19" x14ac:dyDescent="0.25">
      <c r="A209" s="55"/>
      <c r="B209" s="54"/>
      <c r="C209" s="55"/>
      <c r="D209" s="55"/>
      <c r="E209" s="55"/>
      <c r="F209" s="55"/>
      <c r="G209" s="55"/>
      <c r="H209" s="55"/>
      <c r="I209" s="56"/>
      <c r="J209" s="83"/>
      <c r="K209" s="84"/>
      <c r="L209" s="55"/>
      <c r="M209" s="55"/>
      <c r="N209" s="55"/>
      <c r="O209" s="55"/>
      <c r="P209" s="55"/>
      <c r="Q209" s="55"/>
      <c r="R209" s="55"/>
      <c r="S209" s="56"/>
    </row>
    <row r="210" spans="1:19" x14ac:dyDescent="0.25">
      <c r="A210" s="55"/>
      <c r="B210" s="54"/>
      <c r="C210" s="55"/>
      <c r="D210" s="55"/>
      <c r="E210" s="55"/>
      <c r="F210" s="55"/>
      <c r="G210" s="55"/>
      <c r="H210" s="55"/>
      <c r="I210" s="56"/>
      <c r="J210" s="83"/>
      <c r="K210" s="84"/>
      <c r="L210" s="55"/>
      <c r="M210" s="55"/>
      <c r="N210" s="55"/>
      <c r="O210" s="55"/>
      <c r="P210" s="55"/>
      <c r="Q210" s="55"/>
      <c r="R210" s="55"/>
      <c r="S210" s="56"/>
    </row>
  </sheetData>
  <mergeCells count="1130">
    <mergeCell ref="B162:H162"/>
    <mergeCell ref="A4:I4"/>
    <mergeCell ref="A1:V1"/>
    <mergeCell ref="B169:V169"/>
    <mergeCell ref="S156:S158"/>
    <mergeCell ref="B163:K163"/>
    <mergeCell ref="B164:K164"/>
    <mergeCell ref="B165:K165"/>
    <mergeCell ref="A167:H167"/>
    <mergeCell ref="A171:V172"/>
    <mergeCell ref="M156:M158"/>
    <mergeCell ref="N156:N158"/>
    <mergeCell ref="O156:O158"/>
    <mergeCell ref="P156:P158"/>
    <mergeCell ref="Q156:Q158"/>
    <mergeCell ref="R156:R158"/>
    <mergeCell ref="G156:G158"/>
    <mergeCell ref="H156:H158"/>
    <mergeCell ref="I156:I158"/>
    <mergeCell ref="J156:J158"/>
    <mergeCell ref="K156:K158"/>
    <mergeCell ref="L156:L158"/>
    <mergeCell ref="P153:P154"/>
    <mergeCell ref="Q153:Q154"/>
    <mergeCell ref="R153:R154"/>
    <mergeCell ref="S153:S154"/>
    <mergeCell ref="A156:A158"/>
    <mergeCell ref="B156:B158"/>
    <mergeCell ref="C156:C158"/>
    <mergeCell ref="D156:D158"/>
    <mergeCell ref="E156:E158"/>
    <mergeCell ref="F156:F158"/>
    <mergeCell ref="J153:J154"/>
    <mergeCell ref="K153:K154"/>
    <mergeCell ref="L153:L154"/>
    <mergeCell ref="M153:M154"/>
    <mergeCell ref="N153:N154"/>
    <mergeCell ref="O153:O154"/>
    <mergeCell ref="S151:S152"/>
    <mergeCell ref="A153:A154"/>
    <mergeCell ref="B153:B154"/>
    <mergeCell ref="C153:C154"/>
    <mergeCell ref="D153:D154"/>
    <mergeCell ref="E153:E154"/>
    <mergeCell ref="F153:F154"/>
    <mergeCell ref="G153:G154"/>
    <mergeCell ref="H153:H154"/>
    <mergeCell ref="I153:I154"/>
    <mergeCell ref="M151:M152"/>
    <mergeCell ref="N151:N152"/>
    <mergeCell ref="O151:O152"/>
    <mergeCell ref="P151:P152"/>
    <mergeCell ref="Q151:Q152"/>
    <mergeCell ref="R151:R152"/>
    <mergeCell ref="G151:G152"/>
    <mergeCell ref="H151:H152"/>
    <mergeCell ref="I151:I152"/>
    <mergeCell ref="J151:J152"/>
    <mergeCell ref="K151:K152"/>
    <mergeCell ref="L151:L152"/>
    <mergeCell ref="P148:P149"/>
    <mergeCell ref="Q148:Q149"/>
    <mergeCell ref="R148:R149"/>
    <mergeCell ref="S148:S149"/>
    <mergeCell ref="A151:A152"/>
    <mergeCell ref="B151:B152"/>
    <mergeCell ref="C151:C152"/>
    <mergeCell ref="D151:D152"/>
    <mergeCell ref="E151:E152"/>
    <mergeCell ref="F151:F152"/>
    <mergeCell ref="J148:J149"/>
    <mergeCell ref="K148:K149"/>
    <mergeCell ref="L148:L149"/>
    <mergeCell ref="M148:M149"/>
    <mergeCell ref="N148:N149"/>
    <mergeCell ref="O148:O149"/>
    <mergeCell ref="S146:S147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M146:M147"/>
    <mergeCell ref="N146:N147"/>
    <mergeCell ref="O146:O147"/>
    <mergeCell ref="P146:P147"/>
    <mergeCell ref="Q146:Q147"/>
    <mergeCell ref="R146:R147"/>
    <mergeCell ref="G146:G147"/>
    <mergeCell ref="H146:H147"/>
    <mergeCell ref="I146:I147"/>
    <mergeCell ref="J146:J147"/>
    <mergeCell ref="K146:K147"/>
    <mergeCell ref="L146:L147"/>
    <mergeCell ref="P144:P145"/>
    <mergeCell ref="Q144:Q145"/>
    <mergeCell ref="R144:R145"/>
    <mergeCell ref="S144:S145"/>
    <mergeCell ref="A146:A147"/>
    <mergeCell ref="B146:B147"/>
    <mergeCell ref="C146:C147"/>
    <mergeCell ref="D146:D147"/>
    <mergeCell ref="E146:E147"/>
    <mergeCell ref="F146:F147"/>
    <mergeCell ref="J144:J145"/>
    <mergeCell ref="K144:K145"/>
    <mergeCell ref="L144:L145"/>
    <mergeCell ref="M144:M145"/>
    <mergeCell ref="N144:N145"/>
    <mergeCell ref="O144:O145"/>
    <mergeCell ref="S140:S141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M140:M141"/>
    <mergeCell ref="N140:N141"/>
    <mergeCell ref="O140:O141"/>
    <mergeCell ref="P140:P141"/>
    <mergeCell ref="Q140:Q141"/>
    <mergeCell ref="R140:R141"/>
    <mergeCell ref="G140:G141"/>
    <mergeCell ref="H140:H141"/>
    <mergeCell ref="I140:I141"/>
    <mergeCell ref="J140:J141"/>
    <mergeCell ref="K140:K141"/>
    <mergeCell ref="L140:L141"/>
    <mergeCell ref="A140:A141"/>
    <mergeCell ref="B140:B141"/>
    <mergeCell ref="C140:C141"/>
    <mergeCell ref="D140:D141"/>
    <mergeCell ref="E140:E141"/>
    <mergeCell ref="F140:F141"/>
    <mergeCell ref="O134:O136"/>
    <mergeCell ref="P134:P136"/>
    <mergeCell ref="Q134:Q136"/>
    <mergeCell ref="R134:R136"/>
    <mergeCell ref="S134:S136"/>
    <mergeCell ref="A137:A139"/>
    <mergeCell ref="B137:B139"/>
    <mergeCell ref="C137:C139"/>
    <mergeCell ref="D137:D139"/>
    <mergeCell ref="I134:I136"/>
    <mergeCell ref="J134:J136"/>
    <mergeCell ref="K134:K136"/>
    <mergeCell ref="L134:L136"/>
    <mergeCell ref="M134:M136"/>
    <mergeCell ref="N134:N136"/>
    <mergeCell ref="R131:R133"/>
    <mergeCell ref="S131:S133"/>
    <mergeCell ref="A134:A136"/>
    <mergeCell ref="B134:B136"/>
    <mergeCell ref="C134:C136"/>
    <mergeCell ref="D134:D136"/>
    <mergeCell ref="E134:E136"/>
    <mergeCell ref="F134:F136"/>
    <mergeCell ref="G134:G136"/>
    <mergeCell ref="H134:H136"/>
    <mergeCell ref="L131:L133"/>
    <mergeCell ref="M131:M133"/>
    <mergeCell ref="N131:N133"/>
    <mergeCell ref="O131:O133"/>
    <mergeCell ref="P131:P133"/>
    <mergeCell ref="Q131:Q133"/>
    <mergeCell ref="F131:F133"/>
    <mergeCell ref="R129:R130"/>
    <mergeCell ref="S129:S130"/>
    <mergeCell ref="A131:A133"/>
    <mergeCell ref="B131:B133"/>
    <mergeCell ref="C131:C133"/>
    <mergeCell ref="D131:D133"/>
    <mergeCell ref="E131:E133"/>
    <mergeCell ref="I129:I130"/>
    <mergeCell ref="J129:J130"/>
    <mergeCell ref="K129:K130"/>
    <mergeCell ref="L129:L130"/>
    <mergeCell ref="M129:M130"/>
    <mergeCell ref="N129:N130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O124:O125"/>
    <mergeCell ref="P124:P125"/>
    <mergeCell ref="Q124:Q125"/>
    <mergeCell ref="F124:F125"/>
    <mergeCell ref="G124:G125"/>
    <mergeCell ref="H124:H125"/>
    <mergeCell ref="I124:I125"/>
    <mergeCell ref="J124:J125"/>
    <mergeCell ref="K124:K125"/>
    <mergeCell ref="G131:G133"/>
    <mergeCell ref="H131:H133"/>
    <mergeCell ref="I131:I133"/>
    <mergeCell ref="J131:J133"/>
    <mergeCell ref="K131:K133"/>
    <mergeCell ref="O129:O130"/>
    <mergeCell ref="P129:P130"/>
    <mergeCell ref="Q129:Q130"/>
    <mergeCell ref="A124:A128"/>
    <mergeCell ref="B124:B128"/>
    <mergeCell ref="C124:C128"/>
    <mergeCell ref="D124:D125"/>
    <mergeCell ref="E124:E125"/>
    <mergeCell ref="I122:I123"/>
    <mergeCell ref="J122:J123"/>
    <mergeCell ref="K122:K123"/>
    <mergeCell ref="L122:L123"/>
    <mergeCell ref="M122:M123"/>
    <mergeCell ref="N122:N123"/>
    <mergeCell ref="R126:R128"/>
    <mergeCell ref="S126:S128"/>
    <mergeCell ref="L126:L128"/>
    <mergeCell ref="M126:M128"/>
    <mergeCell ref="N126:N128"/>
    <mergeCell ref="O126:O128"/>
    <mergeCell ref="P126:P128"/>
    <mergeCell ref="Q126:Q128"/>
    <mergeCell ref="R124:R125"/>
    <mergeCell ref="S124:S125"/>
    <mergeCell ref="D126:D128"/>
    <mergeCell ref="E126:E128"/>
    <mergeCell ref="F126:F128"/>
    <mergeCell ref="G126:G128"/>
    <mergeCell ref="H126:H128"/>
    <mergeCell ref="I126:I128"/>
    <mergeCell ref="J126:J128"/>
    <mergeCell ref="K126:K128"/>
    <mergeCell ref="L124:L125"/>
    <mergeCell ref="M124:M125"/>
    <mergeCell ref="N124:N125"/>
    <mergeCell ref="R120:R121"/>
    <mergeCell ref="S120:S121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L120:L121"/>
    <mergeCell ref="M120:M121"/>
    <mergeCell ref="N120:N121"/>
    <mergeCell ref="O120:O121"/>
    <mergeCell ref="P120:P121"/>
    <mergeCell ref="Q120:Q121"/>
    <mergeCell ref="F120:F121"/>
    <mergeCell ref="G120:G121"/>
    <mergeCell ref="H120:H121"/>
    <mergeCell ref="I120:I121"/>
    <mergeCell ref="J120:J121"/>
    <mergeCell ref="K120:K121"/>
    <mergeCell ref="O122:O123"/>
    <mergeCell ref="P122:P123"/>
    <mergeCell ref="Q122:Q123"/>
    <mergeCell ref="R122:R123"/>
    <mergeCell ref="S122:S123"/>
    <mergeCell ref="O117:O119"/>
    <mergeCell ref="P117:P119"/>
    <mergeCell ref="Q117:Q119"/>
    <mergeCell ref="R117:R119"/>
    <mergeCell ref="S117:S119"/>
    <mergeCell ref="A120:A121"/>
    <mergeCell ref="B120:B121"/>
    <mergeCell ref="C120:C121"/>
    <mergeCell ref="D120:D121"/>
    <mergeCell ref="E120:E121"/>
    <mergeCell ref="I117:I119"/>
    <mergeCell ref="J117:J119"/>
    <mergeCell ref="K117:K119"/>
    <mergeCell ref="L117:L119"/>
    <mergeCell ref="M117:M119"/>
    <mergeCell ref="N117:N119"/>
    <mergeCell ref="R115:R116"/>
    <mergeCell ref="S115:S116"/>
    <mergeCell ref="A117:A119"/>
    <mergeCell ref="B117:B119"/>
    <mergeCell ref="C117:C119"/>
    <mergeCell ref="D117:D119"/>
    <mergeCell ref="E117:E119"/>
    <mergeCell ref="F117:F119"/>
    <mergeCell ref="G117:G119"/>
    <mergeCell ref="H117:H119"/>
    <mergeCell ref="L115:L116"/>
    <mergeCell ref="M115:M116"/>
    <mergeCell ref="N115:N116"/>
    <mergeCell ref="O115:O116"/>
    <mergeCell ref="P115:P116"/>
    <mergeCell ref="Q115:Q116"/>
    <mergeCell ref="F115:F116"/>
    <mergeCell ref="G115:G116"/>
    <mergeCell ref="H115:H116"/>
    <mergeCell ref="I115:I116"/>
    <mergeCell ref="J115:J116"/>
    <mergeCell ref="K115:K116"/>
    <mergeCell ref="O113:O114"/>
    <mergeCell ref="P113:P114"/>
    <mergeCell ref="Q113:Q114"/>
    <mergeCell ref="R113:R114"/>
    <mergeCell ref="S113:S114"/>
    <mergeCell ref="A115:A116"/>
    <mergeCell ref="B115:B116"/>
    <mergeCell ref="C115:C116"/>
    <mergeCell ref="D115:D116"/>
    <mergeCell ref="E115:E116"/>
    <mergeCell ref="I113:I114"/>
    <mergeCell ref="J113:J114"/>
    <mergeCell ref="K113:K114"/>
    <mergeCell ref="L113:L114"/>
    <mergeCell ref="M113:M114"/>
    <mergeCell ref="N113:N114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L111:L112"/>
    <mergeCell ref="M111:M112"/>
    <mergeCell ref="N111:N112"/>
    <mergeCell ref="O111:O112"/>
    <mergeCell ref="P111:P112"/>
    <mergeCell ref="Q111:Q112"/>
    <mergeCell ref="F111:F112"/>
    <mergeCell ref="G111:G112"/>
    <mergeCell ref="H111:H112"/>
    <mergeCell ref="I111:I112"/>
    <mergeCell ref="J111:J112"/>
    <mergeCell ref="K111:K112"/>
    <mergeCell ref="A111:A112"/>
    <mergeCell ref="B111:B112"/>
    <mergeCell ref="C111:C112"/>
    <mergeCell ref="D111:D112"/>
    <mergeCell ref="E111:E112"/>
    <mergeCell ref="I107:I108"/>
    <mergeCell ref="J107:J108"/>
    <mergeCell ref="K107:K108"/>
    <mergeCell ref="L107:L108"/>
    <mergeCell ref="M107:M108"/>
    <mergeCell ref="N107:N108"/>
    <mergeCell ref="R105:R106"/>
    <mergeCell ref="S105:S106"/>
    <mergeCell ref="A107:A110"/>
    <mergeCell ref="B107:B110"/>
    <mergeCell ref="C107:C110"/>
    <mergeCell ref="D107:D110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Q105:Q106"/>
    <mergeCell ref="A103:A106"/>
    <mergeCell ref="B103:B106"/>
    <mergeCell ref="C103:C106"/>
    <mergeCell ref="D103:D106"/>
    <mergeCell ref="E103:E106"/>
    <mergeCell ref="R111:R112"/>
    <mergeCell ref="S111:S112"/>
    <mergeCell ref="S103:S104"/>
    <mergeCell ref="F105:F106"/>
    <mergeCell ref="G105:G106"/>
    <mergeCell ref="H105:H106"/>
    <mergeCell ref="I105:I106"/>
    <mergeCell ref="J105:J106"/>
    <mergeCell ref="K105:K106"/>
    <mergeCell ref="J103:J104"/>
    <mergeCell ref="K103:K104"/>
    <mergeCell ref="L103:L104"/>
    <mergeCell ref="M103:M104"/>
    <mergeCell ref="N103:N104"/>
    <mergeCell ref="O103:O104"/>
    <mergeCell ref="S101:S102"/>
    <mergeCell ref="O107:O108"/>
    <mergeCell ref="P107:P108"/>
    <mergeCell ref="Q107:Q108"/>
    <mergeCell ref="R107:R108"/>
    <mergeCell ref="S107:S108"/>
    <mergeCell ref="F103:F104"/>
    <mergeCell ref="G103:G104"/>
    <mergeCell ref="H103:H104"/>
    <mergeCell ref="I103:I104"/>
    <mergeCell ref="M101:M102"/>
    <mergeCell ref="N101:N102"/>
    <mergeCell ref="O101:O102"/>
    <mergeCell ref="P101:P102"/>
    <mergeCell ref="Q101:Q102"/>
    <mergeCell ref="R101:R102"/>
    <mergeCell ref="G101:G102"/>
    <mergeCell ref="H101:H102"/>
    <mergeCell ref="I101:I102"/>
    <mergeCell ref="J101:J102"/>
    <mergeCell ref="K101:K102"/>
    <mergeCell ref="L101:L102"/>
    <mergeCell ref="P103:P104"/>
    <mergeCell ref="Q103:Q104"/>
    <mergeCell ref="R103:R104"/>
    <mergeCell ref="P98:P100"/>
    <mergeCell ref="Q98:Q100"/>
    <mergeCell ref="R98:R100"/>
    <mergeCell ref="S98:S100"/>
    <mergeCell ref="A101:A102"/>
    <mergeCell ref="B101:B102"/>
    <mergeCell ref="C101:C102"/>
    <mergeCell ref="D101:D102"/>
    <mergeCell ref="E101:E102"/>
    <mergeCell ref="F101:F102"/>
    <mergeCell ref="J98:J100"/>
    <mergeCell ref="K98:K100"/>
    <mergeCell ref="L98:L100"/>
    <mergeCell ref="M98:M100"/>
    <mergeCell ref="N98:N100"/>
    <mergeCell ref="O98:O100"/>
    <mergeCell ref="S96:S97"/>
    <mergeCell ref="A98:A100"/>
    <mergeCell ref="B98:B100"/>
    <mergeCell ref="C98:C100"/>
    <mergeCell ref="D98:D100"/>
    <mergeCell ref="E98:E100"/>
    <mergeCell ref="F98:F100"/>
    <mergeCell ref="G98:G100"/>
    <mergeCell ref="H98:H100"/>
    <mergeCell ref="I98:I100"/>
    <mergeCell ref="M96:M97"/>
    <mergeCell ref="N96:N97"/>
    <mergeCell ref="O96:O97"/>
    <mergeCell ref="P96:P97"/>
    <mergeCell ref="Q96:Q97"/>
    <mergeCell ref="R96:R97"/>
    <mergeCell ref="G96:G97"/>
    <mergeCell ref="H96:H97"/>
    <mergeCell ref="I96:I97"/>
    <mergeCell ref="J96:J97"/>
    <mergeCell ref="K96:K97"/>
    <mergeCell ref="L96:L97"/>
    <mergeCell ref="A96:A97"/>
    <mergeCell ref="B96:B97"/>
    <mergeCell ref="C96:C97"/>
    <mergeCell ref="D96:D97"/>
    <mergeCell ref="E96:E97"/>
    <mergeCell ref="F96:F97"/>
    <mergeCell ref="N94:N95"/>
    <mergeCell ref="O94:O95"/>
    <mergeCell ref="P94:P95"/>
    <mergeCell ref="Q94:Q95"/>
    <mergeCell ref="R94:R95"/>
    <mergeCell ref="S94:S95"/>
    <mergeCell ref="H94:H95"/>
    <mergeCell ref="I94:I95"/>
    <mergeCell ref="J94:J95"/>
    <mergeCell ref="K94:K95"/>
    <mergeCell ref="L94:L95"/>
    <mergeCell ref="M94:M95"/>
    <mergeCell ref="P92:P93"/>
    <mergeCell ref="Q92:Q93"/>
    <mergeCell ref="S92:S93"/>
    <mergeCell ref="A94:A95"/>
    <mergeCell ref="B94:B95"/>
    <mergeCell ref="C94:C95"/>
    <mergeCell ref="D94:D95"/>
    <mergeCell ref="E94:E95"/>
    <mergeCell ref="F94:F95"/>
    <mergeCell ref="G94:G95"/>
    <mergeCell ref="J92:J93"/>
    <mergeCell ref="K92:K93"/>
    <mergeCell ref="L92:L93"/>
    <mergeCell ref="M92:M93"/>
    <mergeCell ref="N92:N93"/>
    <mergeCell ref="O92:O93"/>
    <mergeCell ref="R92:R93"/>
    <mergeCell ref="S89:S90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P85:P88"/>
    <mergeCell ref="Q85:Q88"/>
    <mergeCell ref="R85:R88"/>
    <mergeCell ref="S85:S88"/>
    <mergeCell ref="A89:A90"/>
    <mergeCell ref="B89:B90"/>
    <mergeCell ref="C89:C90"/>
    <mergeCell ref="D89:D90"/>
    <mergeCell ref="E89:E90"/>
    <mergeCell ref="F89:F90"/>
    <mergeCell ref="J85:J88"/>
    <mergeCell ref="K85:K88"/>
    <mergeCell ref="L85:L88"/>
    <mergeCell ref="M85:M88"/>
    <mergeCell ref="N85:N88"/>
    <mergeCell ref="O85:O88"/>
    <mergeCell ref="S83:S84"/>
    <mergeCell ref="A85:A88"/>
    <mergeCell ref="B85:B88"/>
    <mergeCell ref="C85:C88"/>
    <mergeCell ref="D85:D88"/>
    <mergeCell ref="E85:E88"/>
    <mergeCell ref="F85:F88"/>
    <mergeCell ref="G85:G88"/>
    <mergeCell ref="H85:H88"/>
    <mergeCell ref="I85:I88"/>
    <mergeCell ref="M83:M84"/>
    <mergeCell ref="N83:N84"/>
    <mergeCell ref="O83:O84"/>
    <mergeCell ref="P83:P84"/>
    <mergeCell ref="Q83:Q84"/>
    <mergeCell ref="R83:R84"/>
    <mergeCell ref="G83:G84"/>
    <mergeCell ref="H83:H84"/>
    <mergeCell ref="I83:I84"/>
    <mergeCell ref="J83:J84"/>
    <mergeCell ref="K83:K84"/>
    <mergeCell ref="L83:L84"/>
    <mergeCell ref="P81:P82"/>
    <mergeCell ref="Q81:Q82"/>
    <mergeCell ref="R81:R82"/>
    <mergeCell ref="S81:S82"/>
    <mergeCell ref="A83:A84"/>
    <mergeCell ref="B83:B84"/>
    <mergeCell ref="C83:C84"/>
    <mergeCell ref="D83:D84"/>
    <mergeCell ref="E83:E84"/>
    <mergeCell ref="F83:F84"/>
    <mergeCell ref="J81:J82"/>
    <mergeCell ref="K81:K82"/>
    <mergeCell ref="L81:L82"/>
    <mergeCell ref="M81:M82"/>
    <mergeCell ref="N81:N82"/>
    <mergeCell ref="O81:O82"/>
    <mergeCell ref="S79:S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P76:P78"/>
    <mergeCell ref="Q76:Q78"/>
    <mergeCell ref="R76:R78"/>
    <mergeCell ref="S76:S78"/>
    <mergeCell ref="A79:A80"/>
    <mergeCell ref="B79:B80"/>
    <mergeCell ref="C79:C80"/>
    <mergeCell ref="D79:D80"/>
    <mergeCell ref="E79:E80"/>
    <mergeCell ref="F79:F80"/>
    <mergeCell ref="J76:J78"/>
    <mergeCell ref="K76:K78"/>
    <mergeCell ref="L76:L78"/>
    <mergeCell ref="M76:M78"/>
    <mergeCell ref="N76:N78"/>
    <mergeCell ref="O76:O78"/>
    <mergeCell ref="S73:S75"/>
    <mergeCell ref="A76:A78"/>
    <mergeCell ref="B76:B78"/>
    <mergeCell ref="C76:C78"/>
    <mergeCell ref="D76:D78"/>
    <mergeCell ref="E76:E78"/>
    <mergeCell ref="F76:F78"/>
    <mergeCell ref="G76:G78"/>
    <mergeCell ref="H76:H78"/>
    <mergeCell ref="I76:I78"/>
    <mergeCell ref="M73:M75"/>
    <mergeCell ref="N73:N75"/>
    <mergeCell ref="O73:O75"/>
    <mergeCell ref="P73:P75"/>
    <mergeCell ref="Q73:Q75"/>
    <mergeCell ref="R73:R75"/>
    <mergeCell ref="G73:G75"/>
    <mergeCell ref="H73:H75"/>
    <mergeCell ref="I73:I75"/>
    <mergeCell ref="J73:J75"/>
    <mergeCell ref="K73:K75"/>
    <mergeCell ref="L73:L75"/>
    <mergeCell ref="P71:P72"/>
    <mergeCell ref="Q71:Q72"/>
    <mergeCell ref="R71:R72"/>
    <mergeCell ref="S71:S72"/>
    <mergeCell ref="A73:A75"/>
    <mergeCell ref="B73:B75"/>
    <mergeCell ref="C73:C75"/>
    <mergeCell ref="D73:D75"/>
    <mergeCell ref="E73:E75"/>
    <mergeCell ref="F73:F75"/>
    <mergeCell ref="J71:J72"/>
    <mergeCell ref="K71:K72"/>
    <mergeCell ref="L71:L72"/>
    <mergeCell ref="M71:M72"/>
    <mergeCell ref="N71:N72"/>
    <mergeCell ref="O71:O72"/>
    <mergeCell ref="S69:S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P66:P67"/>
    <mergeCell ref="Q66:Q67"/>
    <mergeCell ref="R66:R67"/>
    <mergeCell ref="S66:S67"/>
    <mergeCell ref="A69:A70"/>
    <mergeCell ref="B69:B70"/>
    <mergeCell ref="C69:C70"/>
    <mergeCell ref="D69:D70"/>
    <mergeCell ref="E69:E70"/>
    <mergeCell ref="F69:F70"/>
    <mergeCell ref="J66:J67"/>
    <mergeCell ref="K66:K67"/>
    <mergeCell ref="L66:L67"/>
    <mergeCell ref="M66:M67"/>
    <mergeCell ref="N66:N67"/>
    <mergeCell ref="O66:O67"/>
    <mergeCell ref="S64:S65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M64:M65"/>
    <mergeCell ref="N64:N65"/>
    <mergeCell ref="O64:O65"/>
    <mergeCell ref="P64:P65"/>
    <mergeCell ref="Q64:Q65"/>
    <mergeCell ref="R64:R65"/>
    <mergeCell ref="G64:G65"/>
    <mergeCell ref="H64:H65"/>
    <mergeCell ref="I64:I65"/>
    <mergeCell ref="J64:J65"/>
    <mergeCell ref="K64:K65"/>
    <mergeCell ref="L64:L65"/>
    <mergeCell ref="P62:P63"/>
    <mergeCell ref="Q62:Q63"/>
    <mergeCell ref="R62:R63"/>
    <mergeCell ref="S62:S63"/>
    <mergeCell ref="A64:A65"/>
    <mergeCell ref="B64:B65"/>
    <mergeCell ref="C64:C65"/>
    <mergeCell ref="D64:D65"/>
    <mergeCell ref="E64:E65"/>
    <mergeCell ref="F64:F65"/>
    <mergeCell ref="J62:J63"/>
    <mergeCell ref="K62:K63"/>
    <mergeCell ref="L62:L63"/>
    <mergeCell ref="M62:M63"/>
    <mergeCell ref="N62:N63"/>
    <mergeCell ref="O62:O63"/>
    <mergeCell ref="S60:S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M60:M61"/>
    <mergeCell ref="N60:N61"/>
    <mergeCell ref="O60:O61"/>
    <mergeCell ref="P60:P61"/>
    <mergeCell ref="Q60:Q61"/>
    <mergeCell ref="R60:R61"/>
    <mergeCell ref="G60:G61"/>
    <mergeCell ref="H60:H61"/>
    <mergeCell ref="I60:I61"/>
    <mergeCell ref="J60:J61"/>
    <mergeCell ref="K60:K61"/>
    <mergeCell ref="L60:L61"/>
    <mergeCell ref="P58:P59"/>
    <mergeCell ref="Q58:Q59"/>
    <mergeCell ref="R58:R59"/>
    <mergeCell ref="S58:S59"/>
    <mergeCell ref="A60:A61"/>
    <mergeCell ref="B60:B61"/>
    <mergeCell ref="C60:C61"/>
    <mergeCell ref="D60:D61"/>
    <mergeCell ref="E60:E61"/>
    <mergeCell ref="F60:F61"/>
    <mergeCell ref="J58:J59"/>
    <mergeCell ref="K58:K59"/>
    <mergeCell ref="L58:L59"/>
    <mergeCell ref="M58:M59"/>
    <mergeCell ref="N58:N59"/>
    <mergeCell ref="O58:O59"/>
    <mergeCell ref="S56:S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M56:M57"/>
    <mergeCell ref="N56:N57"/>
    <mergeCell ref="O56:O57"/>
    <mergeCell ref="P56:P57"/>
    <mergeCell ref="Q56:Q57"/>
    <mergeCell ref="R56:R57"/>
    <mergeCell ref="G56:G57"/>
    <mergeCell ref="H56:H57"/>
    <mergeCell ref="I56:I57"/>
    <mergeCell ref="J56:J57"/>
    <mergeCell ref="K56:K57"/>
    <mergeCell ref="L56:L57"/>
    <mergeCell ref="P53:P55"/>
    <mergeCell ref="Q53:Q55"/>
    <mergeCell ref="R53:R55"/>
    <mergeCell ref="S53:S55"/>
    <mergeCell ref="A56:A57"/>
    <mergeCell ref="B56:B57"/>
    <mergeCell ref="C56:C57"/>
    <mergeCell ref="D56:D57"/>
    <mergeCell ref="E56:E57"/>
    <mergeCell ref="F56:F57"/>
    <mergeCell ref="J53:J55"/>
    <mergeCell ref="K53:K55"/>
    <mergeCell ref="L53:L55"/>
    <mergeCell ref="M53:M55"/>
    <mergeCell ref="N53:N55"/>
    <mergeCell ref="O53:O55"/>
    <mergeCell ref="S51:S52"/>
    <mergeCell ref="A53:A55"/>
    <mergeCell ref="B53:B55"/>
    <mergeCell ref="C53:C55"/>
    <mergeCell ref="D53:D55"/>
    <mergeCell ref="E53:E55"/>
    <mergeCell ref="F53:F55"/>
    <mergeCell ref="G53:G55"/>
    <mergeCell ref="H53:H55"/>
    <mergeCell ref="I53:I55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P49:P50"/>
    <mergeCell ref="Q49:Q50"/>
    <mergeCell ref="R49:R50"/>
    <mergeCell ref="S49:S50"/>
    <mergeCell ref="A51:A52"/>
    <mergeCell ref="B51:B52"/>
    <mergeCell ref="C51:C52"/>
    <mergeCell ref="D51:D52"/>
    <mergeCell ref="E51:E52"/>
    <mergeCell ref="F51:F52"/>
    <mergeCell ref="J49:J50"/>
    <mergeCell ref="K49:K50"/>
    <mergeCell ref="L49:L50"/>
    <mergeCell ref="M49:M50"/>
    <mergeCell ref="N49:N50"/>
    <mergeCell ref="O49:O50"/>
    <mergeCell ref="S47:S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P45:P46"/>
    <mergeCell ref="Q45:Q46"/>
    <mergeCell ref="R45:R46"/>
    <mergeCell ref="S45:S46"/>
    <mergeCell ref="A47:A48"/>
    <mergeCell ref="B47:B48"/>
    <mergeCell ref="C47:C48"/>
    <mergeCell ref="D47:D48"/>
    <mergeCell ref="E47:E48"/>
    <mergeCell ref="F47:F48"/>
    <mergeCell ref="J45:J46"/>
    <mergeCell ref="K45:K46"/>
    <mergeCell ref="L45:L46"/>
    <mergeCell ref="M45:M46"/>
    <mergeCell ref="N45:N46"/>
    <mergeCell ref="O45:O46"/>
    <mergeCell ref="S43:S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P41:P42"/>
    <mergeCell ref="Q41:Q42"/>
    <mergeCell ref="R41:R42"/>
    <mergeCell ref="S41:S42"/>
    <mergeCell ref="A43:A44"/>
    <mergeCell ref="B43:B44"/>
    <mergeCell ref="C43:C44"/>
    <mergeCell ref="D43:D44"/>
    <mergeCell ref="E43:E44"/>
    <mergeCell ref="F43:F44"/>
    <mergeCell ref="J41:J42"/>
    <mergeCell ref="K41:K42"/>
    <mergeCell ref="L41:L42"/>
    <mergeCell ref="M41:M42"/>
    <mergeCell ref="N41:N42"/>
    <mergeCell ref="O41:O42"/>
    <mergeCell ref="S39:S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M39:M40"/>
    <mergeCell ref="N39:N40"/>
    <mergeCell ref="O39:O40"/>
    <mergeCell ref="P39:P40"/>
    <mergeCell ref="Q39:Q40"/>
    <mergeCell ref="R39:R40"/>
    <mergeCell ref="G39:G40"/>
    <mergeCell ref="H39:H40"/>
    <mergeCell ref="I39:I40"/>
    <mergeCell ref="J39:J40"/>
    <mergeCell ref="K39:K40"/>
    <mergeCell ref="L39:L40"/>
    <mergeCell ref="P37:P38"/>
    <mergeCell ref="Q37:Q38"/>
    <mergeCell ref="R37:R38"/>
    <mergeCell ref="S37:S38"/>
    <mergeCell ref="A39:A40"/>
    <mergeCell ref="B39:B40"/>
    <mergeCell ref="C39:C40"/>
    <mergeCell ref="D39:D40"/>
    <mergeCell ref="E39:E40"/>
    <mergeCell ref="F39:F40"/>
    <mergeCell ref="J37:J38"/>
    <mergeCell ref="K37:K38"/>
    <mergeCell ref="L37:L38"/>
    <mergeCell ref="M37:M38"/>
    <mergeCell ref="N37:N38"/>
    <mergeCell ref="O37:O38"/>
    <mergeCell ref="S35:S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M35:M36"/>
    <mergeCell ref="N35:N36"/>
    <mergeCell ref="O35:O36"/>
    <mergeCell ref="P35:P36"/>
    <mergeCell ref="Q35:Q36"/>
    <mergeCell ref="R35:R36"/>
    <mergeCell ref="G35:G36"/>
    <mergeCell ref="H35:H36"/>
    <mergeCell ref="I35:I36"/>
    <mergeCell ref="J35:J36"/>
    <mergeCell ref="K35:K36"/>
    <mergeCell ref="L35:L36"/>
    <mergeCell ref="P33:P34"/>
    <mergeCell ref="Q33:Q34"/>
    <mergeCell ref="R33:R34"/>
    <mergeCell ref="S33:S34"/>
    <mergeCell ref="A35:A36"/>
    <mergeCell ref="B35:B36"/>
    <mergeCell ref="C35:C36"/>
    <mergeCell ref="D35:D36"/>
    <mergeCell ref="E35:E36"/>
    <mergeCell ref="F35:F36"/>
    <mergeCell ref="J33:J34"/>
    <mergeCell ref="K33:K34"/>
    <mergeCell ref="L33:L34"/>
    <mergeCell ref="M33:M34"/>
    <mergeCell ref="N33:N34"/>
    <mergeCell ref="O33:O34"/>
    <mergeCell ref="S31:S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P29:P30"/>
    <mergeCell ref="Q29:Q30"/>
    <mergeCell ref="R29:R30"/>
    <mergeCell ref="S29:S30"/>
    <mergeCell ref="A31:A32"/>
    <mergeCell ref="B31:B32"/>
    <mergeCell ref="C31:C32"/>
    <mergeCell ref="D31:D32"/>
    <mergeCell ref="E31:E32"/>
    <mergeCell ref="F31:F32"/>
    <mergeCell ref="J29:J30"/>
    <mergeCell ref="K29:K30"/>
    <mergeCell ref="L29:L30"/>
    <mergeCell ref="M29:M30"/>
    <mergeCell ref="N29:N30"/>
    <mergeCell ref="O29:O30"/>
    <mergeCell ref="S26:S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M26:M28"/>
    <mergeCell ref="N26:N28"/>
    <mergeCell ref="O26:O28"/>
    <mergeCell ref="P26:P28"/>
    <mergeCell ref="Q26:Q28"/>
    <mergeCell ref="R26:R28"/>
    <mergeCell ref="G26:G28"/>
    <mergeCell ref="H26:H28"/>
    <mergeCell ref="I26:I28"/>
    <mergeCell ref="J26:J28"/>
    <mergeCell ref="K26:K28"/>
    <mergeCell ref="L26:L28"/>
    <mergeCell ref="P24:P25"/>
    <mergeCell ref="Q24:Q25"/>
    <mergeCell ref="R24:R25"/>
    <mergeCell ref="S24:S25"/>
    <mergeCell ref="A26:A28"/>
    <mergeCell ref="B26:B28"/>
    <mergeCell ref="C26:C28"/>
    <mergeCell ref="D26:D28"/>
    <mergeCell ref="E26:E28"/>
    <mergeCell ref="F26:F28"/>
    <mergeCell ref="J24:J25"/>
    <mergeCell ref="K24:K25"/>
    <mergeCell ref="L24:L25"/>
    <mergeCell ref="M24:M25"/>
    <mergeCell ref="N24:N25"/>
    <mergeCell ref="O24:O25"/>
    <mergeCell ref="S22:S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M22:M23"/>
    <mergeCell ref="N22:N23"/>
    <mergeCell ref="O22:O23"/>
    <mergeCell ref="P22:P23"/>
    <mergeCell ref="Q22:Q23"/>
    <mergeCell ref="R22:R23"/>
    <mergeCell ref="G22:G23"/>
    <mergeCell ref="H22:H23"/>
    <mergeCell ref="I22:I23"/>
    <mergeCell ref="J22:J23"/>
    <mergeCell ref="K22:K23"/>
    <mergeCell ref="L22:L23"/>
    <mergeCell ref="P20:P21"/>
    <mergeCell ref="Q20:Q21"/>
    <mergeCell ref="R20:R21"/>
    <mergeCell ref="S20:S21"/>
    <mergeCell ref="A22:A23"/>
    <mergeCell ref="B22:B23"/>
    <mergeCell ref="C22:C23"/>
    <mergeCell ref="D22:D23"/>
    <mergeCell ref="E22:E23"/>
    <mergeCell ref="F22:F23"/>
    <mergeCell ref="J20:J21"/>
    <mergeCell ref="K20:K21"/>
    <mergeCell ref="L20:L21"/>
    <mergeCell ref="M20:M21"/>
    <mergeCell ref="N20:N21"/>
    <mergeCell ref="O20:O21"/>
    <mergeCell ref="A3:S3"/>
    <mergeCell ref="A6:J6"/>
    <mergeCell ref="A7:J7"/>
    <mergeCell ref="A8:J8"/>
    <mergeCell ref="A9:L9"/>
    <mergeCell ref="A10:L10"/>
    <mergeCell ref="T18:V18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F18:F19"/>
    <mergeCell ref="G18:G19"/>
    <mergeCell ref="H18:H19"/>
    <mergeCell ref="I18:I19"/>
    <mergeCell ref="J18:J19"/>
    <mergeCell ref="S18:S19"/>
    <mergeCell ref="A11:L11"/>
    <mergeCell ref="A12:L12"/>
    <mergeCell ref="A13:L13"/>
    <mergeCell ref="A14:L14"/>
    <mergeCell ref="A15:L15"/>
    <mergeCell ref="A18:A19"/>
    <mergeCell ref="B18:B19"/>
    <mergeCell ref="C18:C19"/>
    <mergeCell ref="D18:D19"/>
    <mergeCell ref="E18:E19"/>
  </mergeCells>
  <pageMargins left="0.70866141732283472" right="0.70866141732283472" top="0.35433070866141736" bottom="0.35433070866141736" header="0" footer="0"/>
  <pageSetup paperSize="8" scale="3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Kruk Justyna</dc:creator>
  <cp:lastModifiedBy>Kruk Justyna</cp:lastModifiedBy>
  <cp:lastPrinted>2024-09-09T12:32:37Z</cp:lastPrinted>
  <dcterms:created xsi:type="dcterms:W3CDTF">2024-08-26T06:26:41Z</dcterms:created>
  <dcterms:modified xsi:type="dcterms:W3CDTF">2024-10-01T10:16:44Z</dcterms:modified>
</cp:coreProperties>
</file>