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Milena\Przetargi 2024\251_32-66rj_24 Materiały eksploatacyjne i sterylizacja\"/>
    </mc:Choice>
  </mc:AlternateContent>
  <xr:revisionPtr revIDLastSave="0" documentId="13_ncr:1_{7E834D0C-52EF-452F-9DAB-FA566879B35B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zacunek" sheetId="4" state="hidden" r:id="rId1"/>
    <sheet name="FAC" sheetId="6" r:id="rId2"/>
  </sheets>
  <definedNames>
    <definedName name="_xlnm.Print_Area" localSheetId="1">FAC!$A$1:$K$72</definedName>
  </definedNames>
  <calcPr calcId="191029"/>
</workbook>
</file>

<file path=xl/calcChain.xml><?xml version="1.0" encoding="utf-8"?>
<calcChain xmlns="http://schemas.openxmlformats.org/spreadsheetml/2006/main">
  <c r="H32" i="4" l="1"/>
  <c r="H30" i="4" l="1"/>
  <c r="E30" i="4" s="1"/>
  <c r="H29" i="4"/>
  <c r="S14" i="4"/>
  <c r="S5" i="4"/>
  <c r="E29" i="4" l="1"/>
  <c r="D29" i="4"/>
  <c r="D30" i="4"/>
  <c r="S11" i="4" l="1"/>
  <c r="X19" i="4"/>
  <c r="S13" i="4"/>
  <c r="S12" i="4"/>
  <c r="X20" i="4"/>
  <c r="X15" i="4" l="1"/>
  <c r="X17" i="4" l="1"/>
  <c r="X16" i="4" l="1"/>
  <c r="X14" i="4"/>
  <c r="X18" i="4"/>
  <c r="S8" i="4" l="1"/>
  <c r="X7" i="4" l="1"/>
  <c r="X10" i="4" l="1"/>
  <c r="S10" i="4"/>
  <c r="V29" i="4" s="1"/>
  <c r="X11" i="4" l="1"/>
  <c r="X9" i="4"/>
  <c r="S9" i="4" l="1"/>
  <c r="S16" i="4" s="1"/>
  <c r="X13" i="4"/>
  <c r="X8" i="4"/>
  <c r="X12" i="4"/>
  <c r="D4" i="4" l="1"/>
  <c r="E2" i="4" s="1"/>
  <c r="S29" i="4"/>
  <c r="U30" i="4" s="1"/>
  <c r="U31" i="4" s="1"/>
  <c r="X6" i="4" l="1"/>
  <c r="X22" i="4" s="1"/>
  <c r="X25" i="4" s="1"/>
  <c r="AA21" i="4" l="1"/>
  <c r="AA22" i="4" s="1"/>
  <c r="AA23" i="4" s="1"/>
  <c r="AA30" i="4" l="1"/>
  <c r="H28" i="4"/>
  <c r="D28" i="4" s="1"/>
  <c r="E28" i="4" l="1"/>
  <c r="E32" i="4" s="1"/>
  <c r="D32" i="4"/>
  <c r="H33" i="4" s="1"/>
</calcChain>
</file>

<file path=xl/sharedStrings.xml><?xml version="1.0" encoding="utf-8"?>
<sst xmlns="http://schemas.openxmlformats.org/spreadsheetml/2006/main" count="220" uniqueCount="107">
  <si>
    <t>Lp.</t>
  </si>
  <si>
    <t xml:space="preserve">Nazwa przedmiotu zamówienia </t>
  </si>
  <si>
    <t>Jednostka miary</t>
  </si>
  <si>
    <t>Ilości na 24 miesiące</t>
  </si>
  <si>
    <t>Cena jednostkowa netto</t>
  </si>
  <si>
    <t>Wartość netto</t>
  </si>
  <si>
    <t>Stawka podatku VAT [%]</t>
  </si>
  <si>
    <t>Wartość brutto</t>
  </si>
  <si>
    <t>Producent</t>
  </si>
  <si>
    <t>Numer katalogowy (jeśli istnieje)</t>
  </si>
  <si>
    <t>6.</t>
  </si>
  <si>
    <t>zad.1</t>
  </si>
  <si>
    <t>zad.3</t>
  </si>
  <si>
    <t>zad.5</t>
  </si>
  <si>
    <t>zad.7</t>
  </si>
  <si>
    <t>7.</t>
  </si>
  <si>
    <t>8.</t>
  </si>
  <si>
    <t>9.</t>
  </si>
  <si>
    <t>zad.2</t>
  </si>
  <si>
    <t>zad.4</t>
  </si>
  <si>
    <t>zad.6</t>
  </si>
  <si>
    <t>zad.8</t>
  </si>
  <si>
    <t>zad.9</t>
  </si>
  <si>
    <t>zad.10</t>
  </si>
  <si>
    <t>FLEXISTEM - Czyściki elastyczne - Komplet z dozownikiem</t>
  </si>
  <si>
    <t>FLEXISTEM - Czyściki elastyczne - Pakiet uzupełniający</t>
  </si>
  <si>
    <t>1.</t>
  </si>
  <si>
    <t>2.</t>
  </si>
  <si>
    <t>3.</t>
  </si>
  <si>
    <t>5.</t>
  </si>
  <si>
    <t>4.</t>
  </si>
  <si>
    <t>szt.</t>
  </si>
  <si>
    <t>rolek.</t>
  </si>
  <si>
    <t>Przyrząd PCD do kontroli sterylizacji parą wodną testami chemicznymi V lub VI typu i biologicznymi w jednym czasie oraz testami Bowie Dick z wbudowaną wężownicą o długości 1,5 m i średnicy 1 mm. Przyrząd kompatybilny z testami zaoferowanymi w pozycji: 1,2, 6,7.</t>
  </si>
  <si>
    <t>Szt.</t>
  </si>
  <si>
    <t>Komp.</t>
  </si>
  <si>
    <t>33198000-4</t>
  </si>
  <si>
    <t>B.II.1.b.1.2</t>
  </si>
  <si>
    <t>B.II.1.b.1.3</t>
  </si>
  <si>
    <t>10.</t>
  </si>
  <si>
    <t>11.</t>
  </si>
  <si>
    <t>op</t>
  </si>
  <si>
    <t>zad.12</t>
  </si>
  <si>
    <t>zad.15</t>
  </si>
  <si>
    <t>B.II.1.b.1.11</t>
  </si>
  <si>
    <t>zad.11</t>
  </si>
  <si>
    <t>zad.13</t>
  </si>
  <si>
    <t>zad.14</t>
  </si>
  <si>
    <t>zad.16</t>
  </si>
  <si>
    <t>zad.17</t>
  </si>
  <si>
    <t>zad.18</t>
  </si>
  <si>
    <t>zad.19</t>
  </si>
  <si>
    <t>zad.20</t>
  </si>
  <si>
    <t>zad.21</t>
  </si>
  <si>
    <t>zad.22</t>
  </si>
  <si>
    <t>Taśma wskaźnikowa typu I, szerokości 19 mm, długości 50 m do kontroli przebiegu sterylizacji parą wodną każdego pakietu  (zakres temperatur 120°C -140°C), wytrzymała na rozciąganie, wodoodporna i nie odklejająca się od pakietu w trakcie cyklu sterylizacji,  wskaźnik klasy 1 zgodny z normą PN-EN ISO 11140-1 lub równoważną</t>
  </si>
  <si>
    <t>testy 23 %</t>
  </si>
  <si>
    <t>16.17.18.19.22</t>
  </si>
  <si>
    <t>zad.1,2,3,4,5,6,7,8,9, 11, 13,14,15,20,21</t>
  </si>
  <si>
    <t>zad.10.12.</t>
  </si>
  <si>
    <t>zad10,12</t>
  </si>
  <si>
    <t>zad16.17.18..19.22</t>
  </si>
  <si>
    <t xml:space="preserve">RAZEM </t>
  </si>
  <si>
    <t>Wskaźnik biologiczny fiolkowy do kontroli sterylizacji parowej wstępna weryfikacja wyniku już po 2,5 godzinach, ostateczny odczyt po 10 godzinach - kompatybilny z tradycyjnymi inkubatorami  55°C-60°C.</t>
  </si>
  <si>
    <t>Wskaźnik biologiczny do kontroli sterylizacji parą wodną(zakres temperatur 121°C -134°C) typu fiolka, do inkubacji i odczytu po 24 godzinach, zgodny z normą PN-EN ISO 11138-1, PN-EN ISO 11138-3 lub normami równoważnymi.</t>
  </si>
  <si>
    <t>Paskowy wskaźnik chemiczny wieloparametrowy do kontroli sterylizacji parą wodną we wszystkich cyklach, typu IV, oznaczenie obowiązującej normy na każdym teście,  zgodny z normą PN-EN ISO 11140-1 lub równoważną.</t>
  </si>
  <si>
    <t>Zintegrowany test chemiczny typu 5 zgodny normą ISO 11140-1 lub równoważną do kontroli sterylizacji parowej, z przesuwalna substancja wskaźnikową. Test z wyraźnie oznaczonym polem bezpieczeństwa odczytu w niezależnym okienku. Data ważności, oznaczenie normy oraz informacje techniczne umieszczone na każdym teście w języku polskim. Test kompatybilny z przyrządem PCD do kontroli sterylizacji parą wodną testami chemicznymi V lub VI klasy i biologicznymi w jednym czasie oraz testami Bowie Dick z wbudowaną wężownicą o długości 1,5 m i średnicy 1 mm. Test w wersji samoprzylepnej.</t>
  </si>
  <si>
    <t xml:space="preserve">Test do kontroli poprawnej pracy zgrzewarek, odwzorowujący typowe opakowanie papierowo-foliowe. Parametry do oceny: temperatura, siła nacisku, szybkość.  </t>
  </si>
  <si>
    <t>Arkusze kontroli zgrzewów w postaci paska papierowego typu SEAL PROOF lub równoważne do sterylizacją para nasyconą.</t>
  </si>
  <si>
    <t>Test kontroli poprawności zgrzewania do zgrzewarek rotacyjnych dla opakowań typu Tyvek lub równoważne.</t>
  </si>
  <si>
    <t>jm</t>
  </si>
  <si>
    <t xml:space="preserve">Szczotka wielokrotnego użytku do czyszczenia narzędzi z uchwytem o dł. 18 ± 1 cm wykonanym z tworzywa sztucznego, z włosiem ze stali nierdzewnej. </t>
  </si>
  <si>
    <t xml:space="preserve">Dwustronna szczotka z nylonowym włosiem na dwóch końcach. Długość 18 cm, przeznaczona do wielokrotnego użytku. </t>
  </si>
  <si>
    <t xml:space="preserve">Specjalistyczna szczotka o dł. 20 cm do czyszczenia osprzętu ortopedycznego, z uchwytem z tworzywa sztucznego oraz nylonowym włosiem osadzonym na dwóch końcach rączki - jedna końcówka szpiczasta o śr. 8 mm, druga okrągła o śr. 45 mm. </t>
  </si>
  <si>
    <t xml:space="preserve">Specjalistyczna  szczotka wielokrotnego użytku do czyszczenia narzędzi z uchwytem o dł. 22 ±1 cm z bardzo sztywnym włosiem, wymiary 77x20x10 mm (dł. x szer. x wys.). </t>
  </si>
  <si>
    <t xml:space="preserve">Komplet szczotek do czyszczenia diatermii z włosiem wykonanym ze stali nierdzewnej, z rozkładanym plastikowym uchwytem umożliwiającym umiejscowienie szczotki na rogu stołu lub blatu. </t>
  </si>
  <si>
    <t xml:space="preserve">Czyścik do usuwania nalotów i rdzy - 15 cm x 10 cm </t>
  </si>
  <si>
    <t>Szczotka do czyszczenia narzędzi z bardzo twardym włosiem wykonanym z nylonu z wygiętą rączką z tworzywa sztucznego. Długość całkowita 235 mm, długość części czyszczącej 75 mm, długość włosia 15 mm. Możliwość mycia szczotki w myjni-dezynfekatorze oraz sterylizacji parą wodną.</t>
  </si>
  <si>
    <t xml:space="preserve">Szczotka do czyszczenia kanałów z włosiem z nylonu na drucie ze stali nierdzewnej, odporna na wysokie temperatury do 134 st. C. Średnica szczotki 2 mm, długość częśći czyszczącej 100 mm, długość całkowita 300 mm. </t>
  </si>
  <si>
    <t xml:space="preserve">Szczotka do czyszczenia kanałów z włosiem z nylonu na drucie ze stali nierdzewnej, odporna na wysokie temperatury do 134 st. C. Średnica szczotki 5 mm, długość części czyszczącej 100 mm , długość całkowita 250mm. </t>
  </si>
  <si>
    <t>Szczotka do czyszczenia kanałów z włosiem z nylonu na drucie ze stali nierdzewnej, odporna na wysokie temperatury so 134 sr. C. Średnica szczotki 15 mm, długość części czyszczącej 100 mm , długość całkowita 800 mm.</t>
  </si>
  <si>
    <t>szt</t>
  </si>
  <si>
    <t xml:space="preserve">Rękawice zabezpieczające osoby starsze przezd wyrwaniem wenflonów, cewników oraz przed samookaleczeniom. Wykonane z miękkiego i oddychającego materiału. Rękawica odpowiednia zarówno na prawą jak i lewą rękę. Rozmiary do wyboru przez Zamawiającego M, L. </t>
  </si>
  <si>
    <t>kpl</t>
  </si>
  <si>
    <t>Plastikowy klucz magnetyczny przeznaczony do zamków magnetycznych systemu pasów ograniczających ruchy z poz. 1 -4. Wyposażony w pierścień centrujący. Posiada magnes neodymowy.</t>
  </si>
  <si>
    <t>Silikonowe osłonki do zabezpieczania ostrzy narzędzi w trakcie mycia i sterylizacji. Chronią przed uszkodzeniem narzędzi, naruszeniem opakowania pakietu sterylizacyjnego oraz skaleczeniem. Wymiary: 1,5mm x 19mm. Op.25 szt</t>
  </si>
  <si>
    <t>Silikonowe osłonki do zabezpieczania ostrzy narzędzi w trakcie mycia i sterylizacji. Chronią przed uszkodzeniem narzędzi, naruszeniem opakowania pakietu sterylizacyjnego oraz skaleczeniem. Wymiary: 2mm x 19mm. Op. 25 szt.</t>
  </si>
  <si>
    <t>Zadanie 1 Materiały eksploatacyjne do systemu sterylizacji parowej CPV: 33190000-8 - Różne urządzenia i produkty medyczne</t>
  </si>
  <si>
    <t>Zadanie 5 Rękawice zabezpieczające dla osób starszych CPV: 33190000-8 - Różne urządzenia i produkty medyczne</t>
  </si>
  <si>
    <t>Zadanie 3 Czyściki elastyczne CPV: 33190000-8 - Różne urządzenia i produkty medyczne</t>
  </si>
  <si>
    <t>Zadanie 4 Osłonki na narzędzia CPV: 33190000-8 - Różne urządzenia i produkty medyczne</t>
  </si>
  <si>
    <t>Zadanie 2 Szczotki do czyszczenia CPV: 33190000-8 - Różne urządzenia i produkty medyczne</t>
  </si>
  <si>
    <t>Zadanie 6 Pasy unieruchamiające jednopacjentowe CPV: 34328300-5 - Pasy bezpieczeństwa</t>
  </si>
  <si>
    <t>Zadanie 7 Pasy unieruchamiające z zamkami magnetycznymi CPV: 34328300-5 - Pasy bezpieczeństwa</t>
  </si>
  <si>
    <t>Ceny winny być podane w walucie polskiej, zaokrąglone w razie potrzeby do dwóch miejsc po przecinku zgodnie z ogólnymi zasadami matematyki tj.: 
- jeżeli kolejna cyfra przed cyfrą zaokrąglaną jest większa lub równa od 5 to cyfrę zaokrąglaną zaokrągla się w górę, 
- jeżeli kolejna cyfra przed cyfrą zaokrąglaną jest mniejsza niż 5, ostatniej cyfry zaokrąglanej nie zmienia się, a pozostałe cyfry odcina.</t>
  </si>
  <si>
    <t>W celu umożliwienia weryfikacji przez Zamawiającego prawidłowości przeprowadzonych przeliczeń rachunkowych przez Wykonawcę, Zamawiający wymaga, aby w przypadku, jeśli oferowany asortyment składa się z elementów opodatkowanych różnymi stawkami podatku VAT, Wykonawca wyszczególnił w formularzu asortymentowo-cenowym poszczególne elementy lub akcesoria o różnych stawkach podatku VAT, dodając odpowiednią ilość wierszy, a następnie sumując podane wartości w wierszu „RAZEM”.</t>
  </si>
  <si>
    <r>
      <t xml:space="preserve">Pas ograniczający ruchy na </t>
    </r>
    <r>
      <rPr>
        <b/>
        <sz val="12"/>
        <color rgb="FF000000"/>
        <rFont val="Calibri"/>
        <family val="2"/>
        <charset val="238"/>
      </rPr>
      <t>nadgarstki</t>
    </r>
    <r>
      <rPr>
        <sz val="12"/>
        <color theme="1"/>
        <rFont val="Calibri"/>
        <family val="2"/>
        <charset val="238"/>
      </rPr>
      <t xml:space="preserve">. Wykonany w </t>
    </r>
    <r>
      <rPr>
        <b/>
        <sz val="12"/>
        <color rgb="FF000000"/>
        <rFont val="Calibri"/>
        <family val="2"/>
        <charset val="238"/>
      </rPr>
      <t>100 % poliestru</t>
    </r>
    <r>
      <rPr>
        <sz val="12"/>
        <color theme="1"/>
        <rFont val="Calibri"/>
        <family val="2"/>
        <charset val="238"/>
      </rPr>
      <t xml:space="preserve"> Zapinane pasy za pomocą </t>
    </r>
    <r>
      <rPr>
        <b/>
        <sz val="12"/>
        <color rgb="FF000000"/>
        <rFont val="Calibri"/>
        <family val="2"/>
        <charset val="238"/>
      </rPr>
      <t>kluczy magnetycznych</t>
    </r>
    <r>
      <rPr>
        <sz val="12"/>
        <color theme="1"/>
        <rFont val="Calibri"/>
        <family val="2"/>
        <charset val="238"/>
      </rPr>
      <t>. Metalowe elementy zabezpieczone przed korozją,  do dezynfekcji i sterylizacji w autoklawie. Miękkie obszycie chroni przed otarciami skóry pacjenta.
Wymiary:
M - długość: 15-20 cm, szerokość 8cm  (+/- 1 cm)
L - długość: 20-25 cm,  szerokość 8cm  (+/- 1 cm)    
XL - długość: 25-30 cm, szerokość 8cm (+/- 1 cm)  
Rozmiar do wyboru przez Zamawiającego. Komplet = 2 sztuki</t>
    </r>
  </si>
  <si>
    <t>Zał. nr 2 FORMULARZ ASORTYMENTOWO-CENOWY</t>
  </si>
  <si>
    <r>
      <rPr>
        <b/>
        <sz val="12"/>
        <color theme="1"/>
        <rFont val="Calibri"/>
        <family val="2"/>
        <charset val="238"/>
        <scheme val="minor"/>
      </rPr>
      <t>Sposób obliczenia ceny:</t>
    </r>
    <r>
      <rPr>
        <sz val="12"/>
        <color theme="1"/>
        <rFont val="Calibri"/>
        <family val="2"/>
        <charset val="238"/>
        <scheme val="minor"/>
      </rPr>
      <t xml:space="preserve">
Kol. „Wartość netto” = Kol. „Ilości na 24 miesiące” x Kol. „Cena jednostkowa netto”
Kol. „Wartość brutto” = Kol. „Wartość netto” powiększona o podatek VAT
Wiersz „RAZEM” – suma poszczególnych wierszy z kol. „Wartość netto” i „Wartość brutto”</t>
    </r>
  </si>
  <si>
    <t xml:space="preserve">Szczotka wielokrotnego użytku o dł. 16 cm (+/- 2 cm) do precyzyjnego czyszczenia narzędzi, usuwania zanieczyszczeń z karbowań i innych trudnodostępnych części narzędzia, włosie wykonane z poliamidu bezpieczne dla powierzchni ze stali nierdzewnej, nie powoduje zarysowań. </t>
  </si>
  <si>
    <t>Pas unieruchamiający jednopacjentowy wyposażony w metalową sprzączkę. Do unieruchamiania na kostki lub nadgarstki. Wewnątrz pas wykonany z bawełny zapobiegającej obtarciom. Zewnętrza część pasa na nadgarstek zapinana  pasek z rzepem i wykonana z miękkiej pianki chroniącej przed urazami mechanicznymi. Komplet = 2 sztuki</t>
  </si>
  <si>
    <r>
      <t xml:space="preserve">Uprząż ograniczająca ruchy na </t>
    </r>
    <r>
      <rPr>
        <b/>
        <sz val="12"/>
        <color rgb="FF000000"/>
        <rFont val="Calibri"/>
        <family val="2"/>
        <charset val="238"/>
      </rPr>
      <t>klatkę piersiową </t>
    </r>
    <r>
      <rPr>
        <sz val="12"/>
        <color theme="1"/>
        <rFont val="Calibri"/>
        <family val="2"/>
        <charset val="238"/>
      </rPr>
      <t xml:space="preserve">zapobiegająca podnoszeniu się tułowiu pacjenta oraz zabezpieczająca przed ześlizgnięciem pasa na tułów. Wykonana z 100 % poliester odporny na uszkodzenia. Zapinane za pomocą </t>
    </r>
    <r>
      <rPr>
        <b/>
        <sz val="12"/>
        <color rgb="FF000000"/>
        <rFont val="Calibri"/>
        <family val="2"/>
        <charset val="238"/>
      </rPr>
      <t>kluczy magnetycznych</t>
    </r>
    <r>
      <rPr>
        <sz val="12"/>
        <color theme="1"/>
        <rFont val="Calibri"/>
        <family val="2"/>
        <charset val="238"/>
      </rPr>
      <t>. Metalowe elementy oczek zabezpieczone przed korozją. Możliwość czyszczenia lub prania w temp.  do 90°C . Rozmiar M,L,XL do wyboru przez Zamawiającego. Do stosowania razem z pasem ograniczajacym ruchy na tułów.</t>
    </r>
  </si>
  <si>
    <r>
      <t xml:space="preserve">Pas ograniczający ruchy na </t>
    </r>
    <r>
      <rPr>
        <b/>
        <sz val="12"/>
        <color rgb="FF000000"/>
        <rFont val="Calibri"/>
        <family val="2"/>
        <charset val="238"/>
      </rPr>
      <t>tułów</t>
    </r>
    <r>
      <rPr>
        <sz val="12"/>
        <color theme="1"/>
        <rFont val="Calibri"/>
        <family val="2"/>
        <charset val="238"/>
      </rPr>
      <t xml:space="preserve">. Wykonana w </t>
    </r>
    <r>
      <rPr>
        <b/>
        <sz val="12"/>
        <color rgb="FF000000"/>
        <rFont val="Calibri"/>
        <family val="2"/>
        <charset val="238"/>
      </rPr>
      <t xml:space="preserve">100 % z poliestru </t>
    </r>
    <r>
      <rPr>
        <sz val="12"/>
        <color theme="1"/>
        <rFont val="Calibri"/>
        <family val="2"/>
        <charset val="238"/>
      </rPr>
      <t xml:space="preserve">odporny na uszkodzenia. Zapinane za pomocą </t>
    </r>
    <r>
      <rPr>
        <b/>
        <sz val="12"/>
        <color rgb="FF000000"/>
        <rFont val="Calibri"/>
        <family val="2"/>
        <charset val="238"/>
      </rPr>
      <t>kluczy magnetycznych</t>
    </r>
    <r>
      <rPr>
        <sz val="12"/>
        <color theme="1"/>
        <rFont val="Calibri"/>
        <family val="2"/>
        <charset val="238"/>
      </rPr>
      <t>. Metalowe elementy oczek zabezpieczone przed korozją. Ujęcie krocza zabezpiecza przed zsunięciem.  Możliwość czyszczenia lub prania w temp. do 90°C . 
Wymiary:
M - długość: 68-108 cm, szerokość 18cm (+/- 1 cm)
L - długość: 95-135 cm,  szerokość 18cm (+/- 1 cm)
XL - długość: 115-150 cm, szerokość 18cm (+/- 1 cm) 
Rozmiar do wyboru przez Zamawiającego.</t>
    </r>
  </si>
  <si>
    <t>Zamek magnetyczny do systemu pasów ograniczających ruchy z po.z 1 -4. Wytrzymałość do 150 kg.</t>
  </si>
  <si>
    <t>Test paskowy Bowie&amp;Dick z substancją przesuwną zgodny z normą PN EN  ISO 11140 - 1 klasa 2 lub równoważną; kompatybilny  z  przyrządem  PCD do kontroli sterylizacji pary wodnej testami chemicznymi V lub VI typu i biologicznymi w jednym czasie oraz testami Bowie Dick z wbudowaną wężownicą o długości 1,5 m i średnicy 1 mm.</t>
  </si>
  <si>
    <r>
      <t xml:space="preserve">Pasy ograniczający ruchy </t>
    </r>
    <r>
      <rPr>
        <b/>
        <sz val="12"/>
        <color rgb="FF000000"/>
        <rFont val="Calibri"/>
        <family val="2"/>
        <charset val="238"/>
      </rPr>
      <t>kostek</t>
    </r>
    <r>
      <rPr>
        <sz val="12"/>
        <color theme="1"/>
        <rFont val="Calibri"/>
        <family val="2"/>
        <charset val="238"/>
      </rPr>
      <t xml:space="preserve">. Wykonany w </t>
    </r>
    <r>
      <rPr>
        <b/>
        <sz val="12"/>
        <color rgb="FF000000"/>
        <rFont val="Calibri"/>
        <family val="2"/>
        <charset val="238"/>
      </rPr>
      <t>100% z poliestru</t>
    </r>
    <r>
      <rPr>
        <sz val="12"/>
        <color theme="1"/>
        <rFont val="Calibri"/>
        <family val="2"/>
        <charset val="238"/>
      </rPr>
      <t xml:space="preserve">. Zapięcie pasów za pomocą </t>
    </r>
    <r>
      <rPr>
        <b/>
        <sz val="12"/>
        <color rgb="FF000000"/>
        <rFont val="Calibri"/>
        <family val="2"/>
        <charset val="238"/>
      </rPr>
      <t>kluczy magnetycznych</t>
    </r>
    <r>
      <rPr>
        <sz val="12"/>
        <color theme="1"/>
        <rFont val="Calibri"/>
        <family val="2"/>
        <charset val="238"/>
      </rPr>
      <t>. Metalowe elementy zabezpieczone przed korozją, do dezynfekcji i sterylizacji w autoklawie.  Miękkie obszycie chroni przed otarciami skóry pacjenta.
Wymiary:
M - obwód od 18 do 24cm, szerokość 8cm  (+/- 1 cm)
L - obwód od 24 do 28cm, szerokość 8cm  (+/- 1 cm)
Rozmiar do wyboru przez Zamawiającego. Komplet = 2 sztuki</t>
    </r>
  </si>
  <si>
    <t>Taśma maskująca bez wskaźnika do zamykania pakietówm wykonanych z włókniny sterylizacyjnej - rolka o wymiarach 19 mm x 50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</si>
</sst>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€-1809]#,##0.00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0" fontId="8" fillId="0" borderId="0"/>
    <xf numFmtId="9" fontId="9" fillId="0" borderId="0"/>
    <xf numFmtId="44" fontId="4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4" fontId="0" fillId="0" borderId="0" xfId="0" applyNumberFormat="1"/>
    <xf numFmtId="0" fontId="0" fillId="0" borderId="2" xfId="0" applyBorder="1"/>
    <xf numFmtId="4" fontId="0" fillId="0" borderId="2" xfId="0" applyNumberFormat="1" applyBorder="1"/>
    <xf numFmtId="49" fontId="0" fillId="0" borderId="2" xfId="0" applyNumberFormat="1" applyBorder="1"/>
    <xf numFmtId="0" fontId="0" fillId="0" borderId="0" xfId="0"/>
    <xf numFmtId="0" fontId="0" fillId="0" borderId="2" xfId="0" applyBorder="1" applyAlignment="1">
      <alignment horizontal="left" wrapText="1"/>
    </xf>
    <xf numFmtId="0" fontId="0" fillId="0" borderId="2" xfId="0" applyFill="1" applyBorder="1"/>
    <xf numFmtId="0" fontId="6" fillId="0" borderId="0" xfId="0" applyFont="1"/>
    <xf numFmtId="9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9" fontId="6" fillId="4" borderId="2" xfId="0" applyNumberFormat="1" applyFont="1" applyFill="1" applyBorder="1" applyAlignment="1">
      <alignment horizontal="center" vertical="center"/>
    </xf>
    <xf numFmtId="164" fontId="0" fillId="0" borderId="0" xfId="0" applyNumberFormat="1"/>
    <xf numFmtId="4" fontId="2" fillId="0" borderId="0" xfId="0" applyNumberFormat="1" applyFont="1"/>
    <xf numFmtId="165" fontId="0" fillId="0" borderId="0" xfId="0" applyNumberFormat="1"/>
    <xf numFmtId="0" fontId="0" fillId="0" borderId="2" xfId="0" applyBorder="1" applyAlignment="1">
      <alignment wrapText="1"/>
    </xf>
    <xf numFmtId="4" fontId="1" fillId="0" borderId="0" xfId="0" applyNumberFormat="1" applyFont="1"/>
    <xf numFmtId="4" fontId="11" fillId="0" borderId="0" xfId="0" applyNumberFormat="1" applyFont="1"/>
    <xf numFmtId="0" fontId="12" fillId="0" borderId="2" xfId="0" applyFont="1" applyBorder="1" applyAlignment="1">
      <alignment horizontal="left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/>
    <xf numFmtId="0" fontId="6" fillId="4" borderId="0" xfId="0" applyFont="1" applyFill="1"/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4" fontId="7" fillId="0" borderId="2" xfId="2" applyNumberFormat="1" applyFont="1" applyBorder="1" applyAlignment="1" applyProtection="1">
      <alignment horizontal="center" vertical="center" wrapText="1"/>
      <protection hidden="1"/>
    </xf>
    <xf numFmtId="3" fontId="1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wrapText="1"/>
    </xf>
    <xf numFmtId="0" fontId="15" fillId="0" borderId="2" xfId="0" applyFont="1" applyBorder="1" applyAlignment="1">
      <alignment horizontal="left" wrapText="1"/>
    </xf>
    <xf numFmtId="0" fontId="15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4" fontId="14" fillId="2" borderId="4" xfId="0" applyNumberFormat="1" applyFont="1" applyFill="1" applyBorder="1" applyAlignment="1"/>
    <xf numFmtId="4" fontId="14" fillId="2" borderId="6" xfId="0" applyNumberFormat="1" applyFont="1" applyFill="1" applyBorder="1" applyAlignment="1"/>
    <xf numFmtId="4" fontId="14" fillId="2" borderId="3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/>
    </xf>
    <xf numFmtId="0" fontId="2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7">
    <cellStyle name="Excel Built-in Normal 2" xfId="6" xr:uid="{00000000-0005-0000-0000-000000000000}"/>
    <cellStyle name="Normalny" xfId="0" builtinId="0"/>
    <cellStyle name="Normalny 2" xfId="1" xr:uid="{00000000-0005-0000-0000-000002000000}"/>
    <cellStyle name="Normalny 3" xfId="3" xr:uid="{00000000-0005-0000-0000-000003000000}"/>
    <cellStyle name="Normalny_MM_PRZETARG" xfId="2" xr:uid="{00000000-0005-0000-0000-000004000000}"/>
    <cellStyle name="TableStyleLight1" xfId="4" xr:uid="{00000000-0005-0000-0000-000006000000}"/>
    <cellStyle name="Walutowy 2" xfId="5" xr:uid="{00000000-0005-0000-0000-000008000000}"/>
  </cellStyles>
  <dxfs count="5">
    <dxf>
      <fill>
        <gradientFill>
          <stop position="0">
            <color rgb="FFFFFF00"/>
          </stop>
          <stop position="1">
            <color rgb="FFFF0000"/>
          </stop>
        </gradient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34"/>
  <sheetViews>
    <sheetView workbookViewId="0">
      <selection activeCell="C32" sqref="C32"/>
    </sheetView>
  </sheetViews>
  <sheetFormatPr defaultRowHeight="15"/>
  <cols>
    <col min="2" max="2" width="13.140625" customWidth="1"/>
    <col min="3" max="3" width="19.42578125" customWidth="1"/>
    <col min="4" max="4" width="11.28515625" customWidth="1"/>
    <col min="5" max="5" width="11" bestFit="1" customWidth="1"/>
    <col min="6" max="6" width="11.42578125" bestFit="1" customWidth="1"/>
    <col min="8" max="8" width="11.42578125" bestFit="1" customWidth="1"/>
    <col min="9" max="13" width="0" hidden="1" customWidth="1"/>
    <col min="16" max="16" width="12.140625" customWidth="1"/>
    <col min="18" max="19" width="10" bestFit="1" customWidth="1"/>
    <col min="21" max="21" width="11.42578125" bestFit="1" customWidth="1"/>
    <col min="22" max="22" width="10" bestFit="1" customWidth="1"/>
    <col min="23" max="23" width="11.42578125" bestFit="1" customWidth="1"/>
    <col min="24" max="24" width="13.140625" bestFit="1" customWidth="1"/>
    <col min="27" max="27" width="13.28515625" customWidth="1"/>
    <col min="28" max="28" width="10" bestFit="1" customWidth="1"/>
  </cols>
  <sheetData>
    <row r="2" spans="2:28">
      <c r="E2" s="18" t="e">
        <f>D4/4.2693</f>
        <v>#REF!</v>
      </c>
    </row>
    <row r="4" spans="2:28">
      <c r="D4" s="1" t="e">
        <f>#REF!</f>
        <v>#REF!</v>
      </c>
    </row>
    <row r="5" spans="2:28">
      <c r="S5" t="e">
        <f>#REF!</f>
        <v>#REF!</v>
      </c>
      <c r="X5" t="s">
        <v>36</v>
      </c>
    </row>
    <row r="6" spans="2:28">
      <c r="W6" t="s">
        <v>11</v>
      </c>
      <c r="X6" s="1" t="e">
        <f>#REF!</f>
        <v>#REF!</v>
      </c>
    </row>
    <row r="7" spans="2:28">
      <c r="B7" s="16"/>
      <c r="V7" s="1"/>
      <c r="W7" t="s">
        <v>18</v>
      </c>
      <c r="X7" s="1" t="e">
        <f>#REF!</f>
        <v>#REF!</v>
      </c>
      <c r="Y7" s="1"/>
      <c r="AB7" s="1"/>
    </row>
    <row r="8" spans="2:28">
      <c r="R8" t="s">
        <v>22</v>
      </c>
      <c r="S8" s="1" t="e">
        <f>#REF!</f>
        <v>#REF!</v>
      </c>
      <c r="V8" s="1"/>
      <c r="W8" t="s">
        <v>12</v>
      </c>
      <c r="X8" s="1" t="e">
        <f>#REF!</f>
        <v>#REF!</v>
      </c>
    </row>
    <row r="9" spans="2:28">
      <c r="R9" t="s">
        <v>23</v>
      </c>
      <c r="S9" s="1" t="e">
        <f>#REF!</f>
        <v>#REF!</v>
      </c>
      <c r="W9" t="s">
        <v>19</v>
      </c>
      <c r="X9" s="1" t="e">
        <f>#REF!</f>
        <v>#REF!</v>
      </c>
    </row>
    <row r="10" spans="2:28">
      <c r="R10" t="s">
        <v>48</v>
      </c>
      <c r="S10" s="1" t="e">
        <f>#REF!</f>
        <v>#REF!</v>
      </c>
      <c r="W10" t="s">
        <v>13</v>
      </c>
      <c r="X10" s="1" t="e">
        <f>#REF!</f>
        <v>#REF!</v>
      </c>
    </row>
    <row r="11" spans="2:28">
      <c r="R11" t="s">
        <v>49</v>
      </c>
      <c r="S11" s="1" t="e">
        <f>#REF!</f>
        <v>#REF!</v>
      </c>
      <c r="W11" t="s">
        <v>20</v>
      </c>
      <c r="X11" s="1" t="e">
        <f>#REF!</f>
        <v>#REF!</v>
      </c>
    </row>
    <row r="12" spans="2:28">
      <c r="R12" t="s">
        <v>50</v>
      </c>
      <c r="S12" s="1" t="e">
        <f>#REF!</f>
        <v>#REF!</v>
      </c>
      <c r="W12" t="s">
        <v>14</v>
      </c>
      <c r="X12" s="1" t="e">
        <f>#REF!</f>
        <v>#REF!</v>
      </c>
    </row>
    <row r="13" spans="2:28" s="5" customFormat="1">
      <c r="R13" t="s">
        <v>51</v>
      </c>
      <c r="S13" s="1" t="e">
        <f>#REF!</f>
        <v>#REF!</v>
      </c>
      <c r="W13" t="s">
        <v>21</v>
      </c>
      <c r="X13" s="1" t="e">
        <f>#REF!</f>
        <v>#REF!</v>
      </c>
    </row>
    <row r="14" spans="2:28" s="5" customFormat="1">
      <c r="R14" t="s">
        <v>54</v>
      </c>
      <c r="S14" s="1" t="e">
        <f>#REF!</f>
        <v>#REF!</v>
      </c>
      <c r="W14" s="5" t="s">
        <v>45</v>
      </c>
      <c r="X14" s="1" t="e">
        <f>#REF!</f>
        <v>#REF!</v>
      </c>
    </row>
    <row r="15" spans="2:28">
      <c r="W15" s="5" t="s">
        <v>42</v>
      </c>
      <c r="X15" s="1" t="e">
        <f>#REF!</f>
        <v>#REF!</v>
      </c>
    </row>
    <row r="16" spans="2:28">
      <c r="S16" s="1" t="e">
        <f>SUM(S8:S14)</f>
        <v>#REF!</v>
      </c>
      <c r="W16" t="s">
        <v>46</v>
      </c>
      <c r="X16" s="1" t="e">
        <f>#REF!</f>
        <v>#REF!</v>
      </c>
    </row>
    <row r="17" spans="2:28">
      <c r="W17" t="s">
        <v>47</v>
      </c>
      <c r="X17" s="1" t="e">
        <f>#REF!</f>
        <v>#REF!</v>
      </c>
    </row>
    <row r="18" spans="2:28">
      <c r="S18" s="1"/>
      <c r="W18" t="s">
        <v>43</v>
      </c>
      <c r="X18" s="1" t="e">
        <f>#REF!</f>
        <v>#REF!</v>
      </c>
    </row>
    <row r="19" spans="2:28">
      <c r="G19" t="s">
        <v>56</v>
      </c>
      <c r="W19" t="s">
        <v>52</v>
      </c>
      <c r="X19" s="1" t="e">
        <f>#REF!</f>
        <v>#REF!</v>
      </c>
    </row>
    <row r="20" spans="2:28">
      <c r="W20" t="s">
        <v>53</v>
      </c>
      <c r="X20" s="1" t="e">
        <f>#REF!</f>
        <v>#REF!</v>
      </c>
    </row>
    <row r="21" spans="2:28">
      <c r="AA21" s="1" t="e">
        <f>SUM(X6:X20)</f>
        <v>#REF!</v>
      </c>
    </row>
    <row r="22" spans="2:28" ht="15.75">
      <c r="P22" s="1"/>
      <c r="S22" s="20"/>
      <c r="V22" s="1"/>
      <c r="X22" s="17" t="e">
        <f>SUM(X6:X20)</f>
        <v>#REF!</v>
      </c>
      <c r="AA22" s="1" t="e">
        <f>AA21-X15</f>
        <v>#REF!</v>
      </c>
    </row>
    <row r="23" spans="2:28">
      <c r="P23" s="1"/>
      <c r="X23" s="1"/>
      <c r="AA23" s="1" t="e">
        <f>AA22+S8</f>
        <v>#REF!</v>
      </c>
    </row>
    <row r="24" spans="2:28">
      <c r="S24" s="1"/>
    </row>
    <row r="25" spans="2:28">
      <c r="D25">
        <v>12</v>
      </c>
      <c r="E25">
        <v>12</v>
      </c>
      <c r="X25" s="1" t="e">
        <f>X22+S16</f>
        <v>#REF!</v>
      </c>
    </row>
    <row r="26" spans="2:28">
      <c r="B26" s="2"/>
      <c r="C26" s="2"/>
      <c r="D26" s="2">
        <v>2022</v>
      </c>
      <c r="E26" s="2">
        <v>2023</v>
      </c>
      <c r="S26" s="1"/>
      <c r="U26" s="1"/>
      <c r="AB26" s="20"/>
    </row>
    <row r="27" spans="2:28">
      <c r="B27" s="2"/>
      <c r="C27" s="2"/>
      <c r="D27" s="2"/>
      <c r="E27" s="2"/>
    </row>
    <row r="28" spans="2:28" ht="30">
      <c r="B28" s="2" t="s">
        <v>44</v>
      </c>
      <c r="C28" s="19" t="s">
        <v>58</v>
      </c>
      <c r="D28" s="3">
        <f>H28*D25</f>
        <v>705955.93</v>
      </c>
      <c r="E28" s="3">
        <f>H28*E25</f>
        <v>705955.93</v>
      </c>
      <c r="F28" s="1">
        <v>1411911.86</v>
      </c>
      <c r="H28">
        <f>F28/24</f>
        <v>58829.660833333335</v>
      </c>
      <c r="R28" s="1"/>
      <c r="S28" t="s">
        <v>60</v>
      </c>
      <c r="V28" t="s">
        <v>61</v>
      </c>
      <c r="X28" s="20"/>
    </row>
    <row r="29" spans="2:28" ht="21" customHeight="1">
      <c r="B29" s="2" t="s">
        <v>37</v>
      </c>
      <c r="C29" s="4" t="s">
        <v>59</v>
      </c>
      <c r="D29" s="3">
        <f>H29*D25</f>
        <v>76599.899999999994</v>
      </c>
      <c r="E29" s="3">
        <f>H29*12</f>
        <v>76599.899999999994</v>
      </c>
      <c r="F29" s="1">
        <v>153199.79999999999</v>
      </c>
      <c r="H29">
        <f>F29/24</f>
        <v>6383.3249999999998</v>
      </c>
      <c r="S29" s="1" t="e">
        <f>S9+X15</f>
        <v>#REF!</v>
      </c>
      <c r="V29" s="1" t="e">
        <f>SUM(S10+S11+S12+S13+S14)</f>
        <v>#REF!</v>
      </c>
    </row>
    <row r="30" spans="2:28" ht="30.75" customHeight="1">
      <c r="B30" s="2" t="s">
        <v>38</v>
      </c>
      <c r="C30" s="6" t="s">
        <v>57</v>
      </c>
      <c r="D30" s="3">
        <f>H30*D25</f>
        <v>108038.92499999999</v>
      </c>
      <c r="E30" s="3">
        <f>H30*E25</f>
        <v>108038.92499999999</v>
      </c>
      <c r="F30" s="1">
        <v>216077.85</v>
      </c>
      <c r="H30">
        <f>F30/24</f>
        <v>9003.2437499999996</v>
      </c>
      <c r="U30" s="1" t="e">
        <f>S29+V29</f>
        <v>#REF!</v>
      </c>
      <c r="W30" s="1"/>
      <c r="AA30" s="1" t="e">
        <f>X22+S16</f>
        <v>#REF!</v>
      </c>
    </row>
    <row r="31" spans="2:28">
      <c r="B31" s="7"/>
      <c r="C31" s="22"/>
      <c r="D31" s="3"/>
      <c r="E31" s="3"/>
      <c r="U31" s="1" t="e">
        <f>U30+F28</f>
        <v>#REF!</v>
      </c>
      <c r="AB31" s="20"/>
    </row>
    <row r="32" spans="2:28">
      <c r="D32" s="20">
        <f>SUM(D28:D30)</f>
        <v>890594.75500000012</v>
      </c>
      <c r="E32" s="20">
        <f>SUM(E28:E30)</f>
        <v>890594.75500000012</v>
      </c>
      <c r="H32" s="1">
        <f>F28+F29+F30</f>
        <v>1781189.5100000002</v>
      </c>
    </row>
    <row r="33" spans="4:8">
      <c r="H33" s="1">
        <f>D32+E32</f>
        <v>1781189.5100000002</v>
      </c>
    </row>
    <row r="34" spans="4:8">
      <c r="D34" s="1"/>
      <c r="F34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72"/>
  <sheetViews>
    <sheetView tabSelected="1" topLeftCell="A55" zoomScale="80" zoomScaleNormal="80" workbookViewId="0">
      <selection activeCell="H16" sqref="H16"/>
    </sheetView>
  </sheetViews>
  <sheetFormatPr defaultColWidth="9.140625" defaultRowHeight="15.75"/>
  <cols>
    <col min="1" max="1" width="4.42578125" style="26" customWidth="1"/>
    <col min="2" max="2" width="126" style="8" customWidth="1"/>
    <col min="3" max="3" width="11" style="8" customWidth="1"/>
    <col min="4" max="4" width="14.7109375" style="8" customWidth="1"/>
    <col min="5" max="5" width="16.28515625" style="8" customWidth="1"/>
    <col min="6" max="6" width="9.5703125" style="8" customWidth="1"/>
    <col min="7" max="7" width="16.7109375" style="26" customWidth="1"/>
    <col min="8" max="8" width="16.7109375" style="8" customWidth="1"/>
    <col min="9" max="9" width="18.140625" style="8" customWidth="1"/>
    <col min="10" max="10" width="18.5703125" style="8" customWidth="1"/>
    <col min="11" max="14" width="9.140625" style="8"/>
    <col min="15" max="15" width="13.28515625" style="8" bestFit="1" customWidth="1"/>
    <col min="16" max="16384" width="9.140625" style="8"/>
  </cols>
  <sheetData>
    <row r="2" spans="1:10" ht="15" customHeight="1">
      <c r="A2" s="56" t="s">
        <v>97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" customHeight="1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78.75" customHeight="1">
      <c r="A4" s="55" t="s">
        <v>98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67.5" customHeight="1">
      <c r="A5" s="55" t="s">
        <v>94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ht="52.5" customHeight="1">
      <c r="A6" s="55" t="s">
        <v>95</v>
      </c>
      <c r="B6" s="55"/>
      <c r="C6" s="55"/>
      <c r="D6" s="55"/>
      <c r="E6" s="55"/>
      <c r="F6" s="55"/>
      <c r="G6" s="55"/>
      <c r="H6" s="55"/>
      <c r="I6" s="55"/>
      <c r="J6" s="55"/>
    </row>
    <row r="7" spans="1:10" ht="16.5" thickBot="1"/>
    <row r="8" spans="1:10" s="42" customFormat="1" ht="27" customHeight="1" thickBot="1">
      <c r="A8" s="52" t="s">
        <v>87</v>
      </c>
      <c r="B8" s="53"/>
      <c r="C8" s="53"/>
      <c r="D8" s="53"/>
      <c r="E8" s="53"/>
      <c r="F8" s="53"/>
      <c r="G8" s="53"/>
      <c r="H8" s="53"/>
      <c r="I8" s="53"/>
      <c r="J8" s="54"/>
    </row>
    <row r="9" spans="1:10" s="29" customFormat="1" ht="48" thickBot="1">
      <c r="A9" s="25" t="s">
        <v>0</v>
      </c>
      <c r="B9" s="23" t="s">
        <v>1</v>
      </c>
      <c r="C9" s="23" t="s">
        <v>70</v>
      </c>
      <c r="D9" s="23" t="s">
        <v>3</v>
      </c>
      <c r="E9" s="23" t="s">
        <v>4</v>
      </c>
      <c r="F9" s="23" t="s">
        <v>5</v>
      </c>
      <c r="G9" s="23" t="s">
        <v>6</v>
      </c>
      <c r="H9" s="23" t="s">
        <v>7</v>
      </c>
      <c r="I9" s="23" t="s">
        <v>8</v>
      </c>
      <c r="J9" s="24" t="s">
        <v>9</v>
      </c>
    </row>
    <row r="10" spans="1:10" ht="35.25" customHeight="1">
      <c r="A10" s="10" t="s">
        <v>26</v>
      </c>
      <c r="B10" s="31" t="s">
        <v>63</v>
      </c>
      <c r="C10" s="32" t="s">
        <v>31</v>
      </c>
      <c r="D10" s="40">
        <v>7500</v>
      </c>
      <c r="E10" s="33"/>
      <c r="F10" s="34"/>
      <c r="G10" s="9"/>
      <c r="H10" s="11"/>
      <c r="I10" s="10"/>
      <c r="J10" s="10"/>
    </row>
    <row r="11" spans="1:10" ht="35.25" customHeight="1">
      <c r="A11" s="10" t="s">
        <v>27</v>
      </c>
      <c r="B11" s="31" t="s">
        <v>64</v>
      </c>
      <c r="C11" s="32" t="s">
        <v>31</v>
      </c>
      <c r="D11" s="40">
        <v>20000</v>
      </c>
      <c r="E11" s="33"/>
      <c r="F11" s="34"/>
      <c r="G11" s="9"/>
      <c r="H11" s="11"/>
      <c r="I11" s="10"/>
      <c r="J11" s="10"/>
    </row>
    <row r="12" spans="1:10" ht="35.25" customHeight="1">
      <c r="A12" s="10" t="s">
        <v>28</v>
      </c>
      <c r="B12" s="31" t="s">
        <v>65</v>
      </c>
      <c r="C12" s="32" t="s">
        <v>31</v>
      </c>
      <c r="D12" s="40">
        <v>150000</v>
      </c>
      <c r="E12" s="33"/>
      <c r="F12" s="34"/>
      <c r="G12" s="9"/>
      <c r="H12" s="11"/>
      <c r="I12" s="10"/>
      <c r="J12" s="10"/>
    </row>
    <row r="13" spans="1:10" ht="53.25" customHeight="1">
      <c r="A13" s="10" t="s">
        <v>30</v>
      </c>
      <c r="B13" s="31" t="s">
        <v>55</v>
      </c>
      <c r="C13" s="32" t="s">
        <v>32</v>
      </c>
      <c r="D13" s="40">
        <v>2500</v>
      </c>
      <c r="E13" s="33"/>
      <c r="F13" s="34"/>
      <c r="G13" s="9"/>
      <c r="H13" s="11"/>
      <c r="I13" s="10"/>
      <c r="J13" s="10"/>
    </row>
    <row r="14" spans="1:10" ht="33.75" customHeight="1">
      <c r="A14" s="10" t="s">
        <v>29</v>
      </c>
      <c r="B14" s="31" t="s">
        <v>106</v>
      </c>
      <c r="C14" s="32" t="s">
        <v>32</v>
      </c>
      <c r="D14" s="40">
        <v>4500</v>
      </c>
      <c r="E14" s="33"/>
      <c r="F14" s="34"/>
      <c r="G14" s="9"/>
      <c r="H14" s="11"/>
      <c r="I14" s="10"/>
      <c r="J14" s="10"/>
    </row>
    <row r="15" spans="1:10" ht="53.25" customHeight="1">
      <c r="A15" s="10" t="s">
        <v>10</v>
      </c>
      <c r="B15" s="31" t="s">
        <v>104</v>
      </c>
      <c r="C15" s="32" t="s">
        <v>31</v>
      </c>
      <c r="D15" s="40">
        <v>50000</v>
      </c>
      <c r="E15" s="33"/>
      <c r="F15" s="34"/>
      <c r="G15" s="9"/>
      <c r="H15" s="11"/>
      <c r="I15" s="10"/>
      <c r="J15" s="10"/>
    </row>
    <row r="16" spans="1:10" ht="81" customHeight="1">
      <c r="A16" s="10" t="s">
        <v>15</v>
      </c>
      <c r="B16" s="31" t="s">
        <v>66</v>
      </c>
      <c r="C16" s="32" t="s">
        <v>31</v>
      </c>
      <c r="D16" s="40">
        <v>60000</v>
      </c>
      <c r="E16" s="33"/>
      <c r="F16" s="34"/>
      <c r="G16" s="9"/>
      <c r="H16" s="11"/>
      <c r="I16" s="10"/>
      <c r="J16" s="10"/>
    </row>
    <row r="17" spans="1:10" ht="46.5" customHeight="1">
      <c r="A17" s="10" t="s">
        <v>16</v>
      </c>
      <c r="B17" s="31" t="s">
        <v>33</v>
      </c>
      <c r="C17" s="32" t="s">
        <v>31</v>
      </c>
      <c r="D17" s="40">
        <v>64</v>
      </c>
      <c r="E17" s="33"/>
      <c r="F17" s="34"/>
      <c r="G17" s="9"/>
      <c r="H17" s="11"/>
      <c r="I17" s="10"/>
      <c r="J17" s="10"/>
    </row>
    <row r="18" spans="1:10" ht="36" customHeight="1">
      <c r="A18" s="10" t="s">
        <v>17</v>
      </c>
      <c r="B18" s="31" t="s">
        <v>67</v>
      </c>
      <c r="C18" s="32" t="s">
        <v>31</v>
      </c>
      <c r="D18" s="40">
        <v>7500</v>
      </c>
      <c r="E18" s="35"/>
      <c r="F18" s="34"/>
      <c r="G18" s="9"/>
      <c r="H18" s="11"/>
      <c r="I18" s="10"/>
      <c r="J18" s="10"/>
    </row>
    <row r="19" spans="1:10" ht="23.25" customHeight="1">
      <c r="A19" s="10" t="s">
        <v>39</v>
      </c>
      <c r="B19" s="31" t="s">
        <v>68</v>
      </c>
      <c r="C19" s="32" t="s">
        <v>31</v>
      </c>
      <c r="D19" s="40">
        <v>2000</v>
      </c>
      <c r="E19" s="35"/>
      <c r="F19" s="34"/>
      <c r="G19" s="9"/>
      <c r="H19" s="11"/>
      <c r="I19" s="10"/>
      <c r="J19" s="10"/>
    </row>
    <row r="20" spans="1:10" ht="25.5" customHeight="1">
      <c r="A20" s="10" t="s">
        <v>40</v>
      </c>
      <c r="B20" s="31" t="s">
        <v>69</v>
      </c>
      <c r="C20" s="32" t="s">
        <v>31</v>
      </c>
      <c r="D20" s="40">
        <v>300</v>
      </c>
      <c r="E20" s="35"/>
      <c r="F20" s="34"/>
      <c r="G20" s="9"/>
      <c r="H20" s="11"/>
      <c r="I20" s="10"/>
      <c r="J20" s="10"/>
    </row>
    <row r="21" spans="1:10">
      <c r="A21" s="50" t="s">
        <v>62</v>
      </c>
      <c r="B21" s="51"/>
      <c r="C21" s="51"/>
      <c r="D21" s="51"/>
      <c r="E21" s="51"/>
      <c r="F21" s="48"/>
      <c r="G21" s="49"/>
      <c r="H21" s="37"/>
      <c r="I21" s="37"/>
      <c r="J21" s="37"/>
    </row>
    <row r="23" spans="1:10" ht="16.5" customHeight="1" thickBot="1"/>
    <row r="24" spans="1:10" s="42" customFormat="1" ht="27" customHeight="1" thickBot="1">
      <c r="A24" s="52" t="s">
        <v>91</v>
      </c>
      <c r="B24" s="53"/>
      <c r="C24" s="53"/>
      <c r="D24" s="53"/>
      <c r="E24" s="53"/>
      <c r="F24" s="53"/>
      <c r="G24" s="53"/>
      <c r="H24" s="53"/>
      <c r="I24" s="53"/>
      <c r="J24" s="53"/>
    </row>
    <row r="25" spans="1:10" s="29" customFormat="1" ht="48" thickBot="1">
      <c r="A25" s="25" t="s">
        <v>0</v>
      </c>
      <c r="B25" s="23" t="s">
        <v>1</v>
      </c>
      <c r="C25" s="23" t="s">
        <v>70</v>
      </c>
      <c r="D25" s="23" t="s">
        <v>3</v>
      </c>
      <c r="E25" s="23" t="s">
        <v>4</v>
      </c>
      <c r="F25" s="23" t="s">
        <v>5</v>
      </c>
      <c r="G25" s="23" t="s">
        <v>6</v>
      </c>
      <c r="H25" s="23" t="s">
        <v>7</v>
      </c>
      <c r="I25" s="23" t="s">
        <v>8</v>
      </c>
      <c r="J25" s="24" t="s">
        <v>9</v>
      </c>
    </row>
    <row r="26" spans="1:10" ht="47.25" customHeight="1">
      <c r="A26" s="10" t="s">
        <v>26</v>
      </c>
      <c r="B26" s="38" t="s">
        <v>71</v>
      </c>
      <c r="C26" s="32" t="s">
        <v>31</v>
      </c>
      <c r="D26" s="28">
        <v>180</v>
      </c>
      <c r="E26" s="33"/>
      <c r="F26" s="34"/>
      <c r="G26" s="12"/>
      <c r="H26" s="11"/>
      <c r="I26" s="10"/>
      <c r="J26" s="10"/>
    </row>
    <row r="27" spans="1:10" ht="37.5" customHeight="1">
      <c r="A27" s="10" t="s">
        <v>27</v>
      </c>
      <c r="B27" s="38" t="s">
        <v>72</v>
      </c>
      <c r="C27" s="32" t="s">
        <v>31</v>
      </c>
      <c r="D27" s="28">
        <v>180</v>
      </c>
      <c r="E27" s="33"/>
      <c r="F27" s="34"/>
      <c r="G27" s="12"/>
      <c r="H27" s="11"/>
      <c r="I27" s="10"/>
      <c r="J27" s="10"/>
    </row>
    <row r="28" spans="1:10" ht="51" customHeight="1">
      <c r="A28" s="10" t="s">
        <v>28</v>
      </c>
      <c r="B28" s="38" t="s">
        <v>73</v>
      </c>
      <c r="C28" s="32" t="s">
        <v>31</v>
      </c>
      <c r="D28" s="28">
        <v>186</v>
      </c>
      <c r="E28" s="39"/>
      <c r="F28" s="34"/>
      <c r="G28" s="12"/>
      <c r="H28" s="11"/>
      <c r="I28" s="10"/>
      <c r="J28" s="10"/>
    </row>
    <row r="29" spans="1:10" ht="49.5" customHeight="1">
      <c r="A29" s="10" t="s">
        <v>30</v>
      </c>
      <c r="B29" s="38" t="s">
        <v>99</v>
      </c>
      <c r="C29" s="32" t="s">
        <v>31</v>
      </c>
      <c r="D29" s="28">
        <v>180</v>
      </c>
      <c r="E29" s="33"/>
      <c r="F29" s="34"/>
      <c r="G29" s="12"/>
      <c r="H29" s="11"/>
      <c r="I29" s="10"/>
      <c r="J29" s="10"/>
    </row>
    <row r="30" spans="1:10" ht="31.5">
      <c r="A30" s="10" t="s">
        <v>29</v>
      </c>
      <c r="B30" s="38" t="s">
        <v>74</v>
      </c>
      <c r="C30" s="32" t="s">
        <v>31</v>
      </c>
      <c r="D30" s="28">
        <v>195</v>
      </c>
      <c r="E30" s="33"/>
      <c r="F30" s="34"/>
      <c r="G30" s="12"/>
      <c r="H30" s="11"/>
      <c r="I30" s="10"/>
      <c r="J30" s="10"/>
    </row>
    <row r="31" spans="1:10" ht="31.5">
      <c r="A31" s="10" t="s">
        <v>10</v>
      </c>
      <c r="B31" s="38" t="s">
        <v>75</v>
      </c>
      <c r="C31" s="32" t="s">
        <v>31</v>
      </c>
      <c r="D31" s="28">
        <v>80</v>
      </c>
      <c r="E31" s="33"/>
      <c r="F31" s="34"/>
      <c r="G31" s="12"/>
      <c r="H31" s="11"/>
      <c r="I31" s="10"/>
      <c r="J31" s="10"/>
    </row>
    <row r="32" spans="1:10">
      <c r="A32" s="10" t="s">
        <v>15</v>
      </c>
      <c r="B32" s="31" t="s">
        <v>76</v>
      </c>
      <c r="C32" s="32" t="s">
        <v>31</v>
      </c>
      <c r="D32" s="28">
        <v>525</v>
      </c>
      <c r="E32" s="33"/>
      <c r="F32" s="34"/>
      <c r="G32" s="12"/>
      <c r="H32" s="11"/>
      <c r="I32" s="10"/>
      <c r="J32" s="10"/>
    </row>
    <row r="33" spans="1:10" ht="47.25">
      <c r="A33" s="10" t="s">
        <v>16</v>
      </c>
      <c r="B33" s="31" t="s">
        <v>77</v>
      </c>
      <c r="C33" s="32" t="s">
        <v>31</v>
      </c>
      <c r="D33" s="28">
        <v>270</v>
      </c>
      <c r="E33" s="33"/>
      <c r="F33" s="34"/>
      <c r="G33" s="12"/>
      <c r="H33" s="11"/>
      <c r="I33" s="10"/>
      <c r="J33" s="10"/>
    </row>
    <row r="34" spans="1:10" ht="31.5">
      <c r="A34" s="10" t="s">
        <v>17</v>
      </c>
      <c r="B34" s="31" t="s">
        <v>78</v>
      </c>
      <c r="C34" s="32" t="s">
        <v>31</v>
      </c>
      <c r="D34" s="28">
        <v>186</v>
      </c>
      <c r="E34" s="33"/>
      <c r="F34" s="34"/>
      <c r="G34" s="12"/>
      <c r="H34" s="11"/>
      <c r="I34" s="10"/>
      <c r="J34" s="10"/>
    </row>
    <row r="35" spans="1:10" ht="31.5">
      <c r="A35" s="10" t="s">
        <v>39</v>
      </c>
      <c r="B35" s="31" t="s">
        <v>79</v>
      </c>
      <c r="C35" s="32" t="s">
        <v>31</v>
      </c>
      <c r="D35" s="28">
        <v>180</v>
      </c>
      <c r="E35" s="33"/>
      <c r="F35" s="34"/>
      <c r="G35" s="12"/>
      <c r="H35" s="11"/>
      <c r="I35" s="10"/>
      <c r="J35" s="10"/>
    </row>
    <row r="36" spans="1:10" ht="31.5">
      <c r="A36" s="10" t="s">
        <v>40</v>
      </c>
      <c r="B36" s="31" t="s">
        <v>80</v>
      </c>
      <c r="C36" s="32" t="s">
        <v>31</v>
      </c>
      <c r="D36" s="28">
        <v>180</v>
      </c>
      <c r="E36" s="33"/>
      <c r="F36" s="36"/>
      <c r="G36" s="12"/>
      <c r="H36" s="11"/>
      <c r="I36" s="10"/>
      <c r="J36" s="10"/>
    </row>
    <row r="37" spans="1:10">
      <c r="A37" s="50" t="s">
        <v>62</v>
      </c>
      <c r="B37" s="51"/>
      <c r="C37" s="51"/>
      <c r="D37" s="51"/>
      <c r="E37" s="51"/>
      <c r="F37" s="48"/>
      <c r="G37" s="49"/>
      <c r="H37" s="37"/>
      <c r="I37" s="37"/>
      <c r="J37" s="37"/>
    </row>
    <row r="39" spans="1:10" ht="16.5" thickBot="1"/>
    <row r="40" spans="1:10" s="42" customFormat="1" ht="27" customHeight="1" thickBot="1">
      <c r="A40" s="52" t="s">
        <v>89</v>
      </c>
      <c r="B40" s="53"/>
      <c r="C40" s="53"/>
      <c r="D40" s="53"/>
      <c r="E40" s="53"/>
      <c r="F40" s="53"/>
      <c r="G40" s="53"/>
      <c r="H40" s="53"/>
      <c r="I40" s="53"/>
      <c r="J40" s="53"/>
    </row>
    <row r="41" spans="1:10" ht="48" thickBot="1">
      <c r="A41" s="25" t="s">
        <v>0</v>
      </c>
      <c r="B41" s="23" t="s">
        <v>1</v>
      </c>
      <c r="C41" s="23" t="s">
        <v>2</v>
      </c>
      <c r="D41" s="23" t="s">
        <v>3</v>
      </c>
      <c r="E41" s="23" t="s">
        <v>4</v>
      </c>
      <c r="F41" s="23" t="s">
        <v>5</v>
      </c>
      <c r="G41" s="23" t="s">
        <v>6</v>
      </c>
      <c r="H41" s="23" t="s">
        <v>7</v>
      </c>
      <c r="I41" s="23" t="s">
        <v>8</v>
      </c>
      <c r="J41" s="24" t="s">
        <v>9</v>
      </c>
    </row>
    <row r="42" spans="1:10" s="30" customFormat="1">
      <c r="A42" s="13" t="s">
        <v>26</v>
      </c>
      <c r="B42" s="31" t="s">
        <v>24</v>
      </c>
      <c r="C42" s="32" t="s">
        <v>35</v>
      </c>
      <c r="D42" s="28">
        <v>4</v>
      </c>
      <c r="E42" s="33"/>
      <c r="F42" s="34"/>
      <c r="G42" s="12"/>
      <c r="H42" s="11"/>
      <c r="I42" s="10"/>
      <c r="J42" s="10"/>
    </row>
    <row r="43" spans="1:10" s="30" customFormat="1">
      <c r="A43" s="13" t="s">
        <v>27</v>
      </c>
      <c r="B43" s="31" t="s">
        <v>25</v>
      </c>
      <c r="C43" s="32" t="s">
        <v>34</v>
      </c>
      <c r="D43" s="28">
        <v>10</v>
      </c>
      <c r="E43" s="33"/>
      <c r="F43" s="34"/>
      <c r="G43" s="12"/>
      <c r="H43" s="11"/>
      <c r="I43" s="10"/>
      <c r="J43" s="10"/>
    </row>
    <row r="44" spans="1:10">
      <c r="A44" s="50" t="s">
        <v>62</v>
      </c>
      <c r="B44" s="51"/>
      <c r="C44" s="51"/>
      <c r="D44" s="51"/>
      <c r="E44" s="51"/>
      <c r="F44" s="48"/>
      <c r="G44" s="49"/>
      <c r="H44" s="37"/>
      <c r="I44" s="37"/>
      <c r="J44" s="37"/>
    </row>
    <row r="45" spans="1:10">
      <c r="A45" s="27"/>
    </row>
    <row r="46" spans="1:10" ht="16.5" thickBot="1"/>
    <row r="47" spans="1:10" s="42" customFormat="1" ht="27" customHeight="1" thickBot="1">
      <c r="A47" s="52" t="s">
        <v>90</v>
      </c>
      <c r="B47" s="53"/>
      <c r="C47" s="53"/>
      <c r="D47" s="53"/>
      <c r="E47" s="53"/>
      <c r="F47" s="53"/>
      <c r="G47" s="53"/>
      <c r="H47" s="53"/>
      <c r="I47" s="53"/>
      <c r="J47" s="53"/>
    </row>
    <row r="48" spans="1:10" ht="48" thickBot="1">
      <c r="A48" s="25" t="s">
        <v>0</v>
      </c>
      <c r="B48" s="23" t="s">
        <v>1</v>
      </c>
      <c r="C48" s="23" t="s">
        <v>2</v>
      </c>
      <c r="D48" s="23" t="s">
        <v>3</v>
      </c>
      <c r="E48" s="23" t="s">
        <v>4</v>
      </c>
      <c r="F48" s="23" t="s">
        <v>5</v>
      </c>
      <c r="G48" s="23" t="s">
        <v>6</v>
      </c>
      <c r="H48" s="23" t="s">
        <v>7</v>
      </c>
      <c r="I48" s="23" t="s">
        <v>8</v>
      </c>
      <c r="J48" s="24" t="s">
        <v>9</v>
      </c>
    </row>
    <row r="49" spans="1:10" s="30" customFormat="1" ht="38.25" customHeight="1">
      <c r="A49" s="13" t="s">
        <v>26</v>
      </c>
      <c r="B49" s="44" t="s">
        <v>85</v>
      </c>
      <c r="C49" s="13" t="s">
        <v>41</v>
      </c>
      <c r="D49" s="13">
        <v>10</v>
      </c>
      <c r="E49" s="14"/>
      <c r="F49" s="14"/>
      <c r="G49" s="15"/>
      <c r="H49" s="14"/>
      <c r="I49" s="13"/>
      <c r="J49" s="13"/>
    </row>
    <row r="50" spans="1:10" s="30" customFormat="1" ht="36" customHeight="1">
      <c r="A50" s="13" t="s">
        <v>27</v>
      </c>
      <c r="B50" s="44" t="s">
        <v>86</v>
      </c>
      <c r="C50" s="13" t="s">
        <v>41</v>
      </c>
      <c r="D50" s="13">
        <v>10</v>
      </c>
      <c r="E50" s="14"/>
      <c r="F50" s="14"/>
      <c r="G50" s="15"/>
      <c r="H50" s="14"/>
      <c r="I50" s="13"/>
      <c r="J50" s="13"/>
    </row>
    <row r="51" spans="1:10">
      <c r="A51" s="50" t="s">
        <v>62</v>
      </c>
      <c r="B51" s="51"/>
      <c r="C51" s="51"/>
      <c r="D51" s="51"/>
      <c r="E51" s="51"/>
      <c r="F51" s="48"/>
      <c r="G51" s="49"/>
      <c r="H51" s="37"/>
      <c r="I51" s="37"/>
      <c r="J51" s="37"/>
    </row>
    <row r="52" spans="1:10">
      <c r="A52" s="27"/>
    </row>
    <row r="53" spans="1:10" ht="16.5" thickBot="1"/>
    <row r="54" spans="1:10" s="42" customFormat="1" ht="27" customHeight="1" thickBot="1">
      <c r="A54" s="52" t="s">
        <v>88</v>
      </c>
      <c r="B54" s="53"/>
      <c r="C54" s="53"/>
      <c r="D54" s="53"/>
      <c r="E54" s="53"/>
      <c r="F54" s="53"/>
      <c r="G54" s="53"/>
      <c r="H54" s="53"/>
      <c r="I54" s="53"/>
      <c r="J54" s="53"/>
    </row>
    <row r="55" spans="1:10" ht="48" thickBot="1">
      <c r="A55" s="25" t="s">
        <v>0</v>
      </c>
      <c r="B55" s="23" t="s">
        <v>1</v>
      </c>
      <c r="C55" s="23" t="s">
        <v>2</v>
      </c>
      <c r="D55" s="23" t="s">
        <v>3</v>
      </c>
      <c r="E55" s="23" t="s">
        <v>4</v>
      </c>
      <c r="F55" s="23" t="s">
        <v>5</v>
      </c>
      <c r="G55" s="23" t="s">
        <v>6</v>
      </c>
      <c r="H55" s="23" t="s">
        <v>7</v>
      </c>
      <c r="I55" s="23" t="s">
        <v>8</v>
      </c>
      <c r="J55" s="24" t="s">
        <v>9</v>
      </c>
    </row>
    <row r="56" spans="1:10" s="30" customFormat="1" ht="47.25">
      <c r="A56" s="13" t="s">
        <v>26</v>
      </c>
      <c r="B56" s="44" t="s">
        <v>82</v>
      </c>
      <c r="C56" s="13" t="s">
        <v>81</v>
      </c>
      <c r="D56" s="13">
        <v>1000</v>
      </c>
      <c r="E56" s="14"/>
      <c r="F56" s="14"/>
      <c r="G56" s="15"/>
      <c r="H56" s="14"/>
      <c r="I56" s="13"/>
      <c r="J56" s="13"/>
    </row>
    <row r="58" spans="1:10" ht="16.5" thickBot="1"/>
    <row r="59" spans="1:10" ht="25.9" customHeight="1" thickBot="1">
      <c r="A59" s="52" t="s">
        <v>92</v>
      </c>
      <c r="B59" s="53"/>
      <c r="C59" s="53"/>
      <c r="D59" s="53"/>
      <c r="E59" s="53"/>
      <c r="F59" s="53"/>
      <c r="G59" s="53"/>
      <c r="H59" s="53"/>
      <c r="I59" s="53"/>
      <c r="J59" s="53"/>
    </row>
    <row r="60" spans="1:10" ht="48" thickBot="1">
      <c r="A60" s="25" t="s">
        <v>0</v>
      </c>
      <c r="B60" s="23" t="s">
        <v>1</v>
      </c>
      <c r="C60" s="23" t="s">
        <v>2</v>
      </c>
      <c r="D60" s="23" t="s">
        <v>3</v>
      </c>
      <c r="E60" s="23" t="s">
        <v>4</v>
      </c>
      <c r="F60" s="23" t="s">
        <v>5</v>
      </c>
      <c r="G60" s="23" t="s">
        <v>6</v>
      </c>
      <c r="H60" s="23" t="s">
        <v>7</v>
      </c>
      <c r="I60" s="23" t="s">
        <v>8</v>
      </c>
      <c r="J60" s="24" t="s">
        <v>9</v>
      </c>
    </row>
    <row r="61" spans="1:10" ht="47.25">
      <c r="A61" s="13" t="s">
        <v>26</v>
      </c>
      <c r="B61" s="45" t="s">
        <v>100</v>
      </c>
      <c r="C61" s="13" t="s">
        <v>83</v>
      </c>
      <c r="D61" s="13">
        <v>8000</v>
      </c>
      <c r="E61" s="14"/>
      <c r="F61" s="14"/>
      <c r="G61" s="15"/>
      <c r="H61" s="14"/>
      <c r="I61" s="13"/>
      <c r="J61" s="13"/>
    </row>
    <row r="63" spans="1:10" ht="16.5" thickBot="1"/>
    <row r="64" spans="1:10" ht="26.45" customHeight="1" thickBot="1">
      <c r="A64" s="52" t="s">
        <v>93</v>
      </c>
      <c r="B64" s="53"/>
      <c r="C64" s="53"/>
      <c r="D64" s="53"/>
      <c r="E64" s="53"/>
      <c r="F64" s="53"/>
      <c r="G64" s="53"/>
      <c r="H64" s="53"/>
      <c r="I64" s="53"/>
      <c r="J64" s="53"/>
    </row>
    <row r="65" spans="1:10" ht="48" thickBot="1">
      <c r="A65" s="25" t="s">
        <v>0</v>
      </c>
      <c r="B65" s="23" t="s">
        <v>1</v>
      </c>
      <c r="C65" s="23" t="s">
        <v>2</v>
      </c>
      <c r="D65" s="23" t="s">
        <v>3</v>
      </c>
      <c r="E65" s="23" t="s">
        <v>4</v>
      </c>
      <c r="F65" s="23" t="s">
        <v>5</v>
      </c>
      <c r="G65" s="23" t="s">
        <v>6</v>
      </c>
      <c r="H65" s="23" t="s">
        <v>7</v>
      </c>
      <c r="I65" s="23" t="s">
        <v>8</v>
      </c>
      <c r="J65" s="24" t="s">
        <v>9</v>
      </c>
    </row>
    <row r="66" spans="1:10" ht="114" customHeight="1">
      <c r="A66" s="13" t="s">
        <v>26</v>
      </c>
      <c r="B66" s="46" t="s">
        <v>105</v>
      </c>
      <c r="C66" s="47" t="s">
        <v>83</v>
      </c>
      <c r="D66" s="13">
        <v>22</v>
      </c>
      <c r="E66" s="14"/>
      <c r="F66" s="14"/>
      <c r="G66" s="15"/>
      <c r="H66" s="14"/>
      <c r="I66" s="13"/>
      <c r="J66" s="13"/>
    </row>
    <row r="67" spans="1:10" ht="129.75" customHeight="1">
      <c r="A67" s="10" t="s">
        <v>27</v>
      </c>
      <c r="B67" s="46" t="s">
        <v>96</v>
      </c>
      <c r="C67" s="47" t="s">
        <v>83</v>
      </c>
      <c r="D67" s="13">
        <v>22</v>
      </c>
      <c r="E67" s="11"/>
      <c r="F67" s="14"/>
      <c r="G67" s="15"/>
      <c r="H67" s="14"/>
      <c r="I67" s="41"/>
      <c r="J67" s="41"/>
    </row>
    <row r="68" spans="1:10" ht="72.75" customHeight="1">
      <c r="A68" s="13" t="s">
        <v>28</v>
      </c>
      <c r="B68" s="46" t="s">
        <v>101</v>
      </c>
      <c r="C68" s="47" t="s">
        <v>81</v>
      </c>
      <c r="D68" s="13">
        <v>6</v>
      </c>
      <c r="E68" s="11"/>
      <c r="F68" s="14"/>
      <c r="G68" s="15"/>
      <c r="H68" s="14"/>
      <c r="I68" s="41"/>
      <c r="J68" s="41"/>
    </row>
    <row r="69" spans="1:10" ht="130.5" customHeight="1">
      <c r="A69" s="10" t="s">
        <v>30</v>
      </c>
      <c r="B69" s="46" t="s">
        <v>102</v>
      </c>
      <c r="C69" s="47" t="s">
        <v>81</v>
      </c>
      <c r="D69" s="13">
        <v>2</v>
      </c>
      <c r="E69" s="11"/>
      <c r="F69" s="14"/>
      <c r="G69" s="15"/>
      <c r="H69" s="14"/>
      <c r="I69" s="41"/>
      <c r="J69" s="41"/>
    </row>
    <row r="70" spans="1:10" ht="31.5">
      <c r="A70" s="13" t="s">
        <v>29</v>
      </c>
      <c r="B70" s="46" t="s">
        <v>84</v>
      </c>
      <c r="C70" s="47" t="s">
        <v>81</v>
      </c>
      <c r="D70" s="13">
        <v>30</v>
      </c>
      <c r="E70" s="11"/>
      <c r="F70" s="14"/>
      <c r="G70" s="15"/>
      <c r="H70" s="14"/>
      <c r="I70" s="41"/>
      <c r="J70" s="41"/>
    </row>
    <row r="71" spans="1:10" ht="31.15" customHeight="1">
      <c r="A71" s="10" t="s">
        <v>10</v>
      </c>
      <c r="B71" s="46" t="s">
        <v>103</v>
      </c>
      <c r="C71" s="47" t="s">
        <v>81</v>
      </c>
      <c r="D71" s="13">
        <v>20</v>
      </c>
      <c r="E71" s="11"/>
      <c r="F71" s="14"/>
      <c r="G71" s="15"/>
      <c r="H71" s="14"/>
      <c r="I71" s="41"/>
      <c r="J71" s="41"/>
    </row>
    <row r="72" spans="1:10">
      <c r="A72" s="50" t="s">
        <v>62</v>
      </c>
      <c r="B72" s="51"/>
      <c r="C72" s="51"/>
      <c r="D72" s="51"/>
      <c r="E72" s="51"/>
      <c r="F72" s="48"/>
      <c r="G72" s="49"/>
      <c r="H72" s="37"/>
      <c r="I72" s="37"/>
      <c r="J72" s="37"/>
    </row>
  </sheetData>
  <mergeCells count="16">
    <mergeCell ref="A8:J8"/>
    <mergeCell ref="A6:J6"/>
    <mergeCell ref="A5:J5"/>
    <mergeCell ref="A4:J4"/>
    <mergeCell ref="A2:J2"/>
    <mergeCell ref="A21:E21"/>
    <mergeCell ref="A37:E37"/>
    <mergeCell ref="A44:E44"/>
    <mergeCell ref="A51:E51"/>
    <mergeCell ref="A72:E72"/>
    <mergeCell ref="A64:J64"/>
    <mergeCell ref="A59:J59"/>
    <mergeCell ref="A24:J24"/>
    <mergeCell ref="A54:J54"/>
    <mergeCell ref="A47:J47"/>
    <mergeCell ref="A40:J40"/>
  </mergeCells>
  <conditionalFormatting sqref="E28">
    <cfRule type="expression" dxfId="4" priority="102">
      <formula>COUNTIF(#REF!,"NIE")</formula>
    </cfRule>
    <cfRule type="expression" dxfId="3" priority="103">
      <formula>COUNTIF(#REF!,"P_2B")</formula>
    </cfRule>
    <cfRule type="expression" dxfId="2" priority="104" stopIfTrue="1">
      <formula>COUNTIF(#REF!,"P_2A")</formula>
    </cfRule>
    <cfRule type="expression" dxfId="1" priority="105" stopIfTrue="1">
      <formula>COUNTIF(#REF!,"P_3")</formula>
    </cfRule>
    <cfRule type="expression" dxfId="0" priority="106">
      <formula>COUNTIF(#REF!,"coloplast")</formula>
    </cfRule>
  </conditionalFormatting>
  <pageMargins left="0.7" right="0.7" top="0.75" bottom="0.75" header="0.3" footer="0.3"/>
  <pageSetup paperSize="9" scale="50" fitToHeight="0" orientation="landscape" r:id="rId1"/>
  <rowBreaks count="2" manualBreakCount="2">
    <brk id="22" max="10" man="1"/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szacunek</vt:lpstr>
      <vt:lpstr>FAC</vt:lpstr>
      <vt:lpstr>FAC!Obszar_wydruku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Bozena Balbier</dc:creator>
  <cp:lastModifiedBy>Milena Żołnowska-Dampc</cp:lastModifiedBy>
  <cp:lastPrinted>2024-08-30T11:02:26Z</cp:lastPrinted>
  <dcterms:created xsi:type="dcterms:W3CDTF">2018-09-28T11:29:33Z</dcterms:created>
  <dcterms:modified xsi:type="dcterms:W3CDTF">2024-08-30T11:02:30Z</dcterms:modified>
</cp:coreProperties>
</file>