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2024\Publiczne\32 Energia\Dokumentacja postępowania\"/>
    </mc:Choice>
  </mc:AlternateContent>
  <xr:revisionPtr revIDLastSave="0" documentId="13_ncr:1_{71E3E136-D026-43A9-9490-AB0B94D041E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PE" sheetId="1" r:id="rId1"/>
    <sheet name="nowe_PPE" sheetId="2" state="hidden" r:id="rId2"/>
    <sheet name="ceny_rynkowe_2021" sheetId="4" state="hidden" r:id="rId3"/>
  </sheets>
  <definedNames>
    <definedName name="_xlnm._FilterDatabase" localSheetId="0" hidden="1">PPE!$A$1:$M$183</definedName>
    <definedName name="_xlnm.Print_Titles" localSheetId="0">PPE!$1:$1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7" i="1" l="1"/>
  <c r="H251" i="1" l="1"/>
  <c r="H250" i="1"/>
  <c r="H249" i="1"/>
  <c r="H248" i="1"/>
  <c r="H242" i="1"/>
  <c r="H241" i="1"/>
  <c r="H240" i="1"/>
  <c r="H239" i="1"/>
  <c r="H238" i="1"/>
  <c r="H237" i="1"/>
  <c r="H236" i="1"/>
  <c r="N92" i="1" l="1"/>
  <c r="F110" i="1" l="1"/>
  <c r="N111" i="1"/>
  <c r="N90" i="1" l="1"/>
  <c r="N89" i="1"/>
  <c r="N88" i="1"/>
  <c r="N87" i="1"/>
  <c r="N7" i="1"/>
  <c r="N52" i="1" l="1"/>
  <c r="F2" i="1"/>
  <c r="F3" i="1"/>
  <c r="F4" i="1"/>
  <c r="F5" i="1"/>
  <c r="F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91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J41" i="4"/>
  <c r="I41" i="4"/>
  <c r="H41" i="4"/>
  <c r="G41" i="4"/>
  <c r="F41" i="4"/>
  <c r="E41" i="4"/>
  <c r="D41" i="4"/>
  <c r="C41" i="4"/>
  <c r="J37" i="4"/>
  <c r="I37" i="4"/>
  <c r="H37" i="4"/>
  <c r="G37" i="4"/>
  <c r="F37" i="4"/>
  <c r="E37" i="4"/>
  <c r="D37" i="4"/>
  <c r="C37" i="4"/>
  <c r="J33" i="4"/>
  <c r="I33" i="4"/>
  <c r="H33" i="4"/>
  <c r="G33" i="4"/>
  <c r="F33" i="4"/>
  <c r="E33" i="4"/>
  <c r="D33" i="4"/>
  <c r="C33" i="4"/>
  <c r="J29" i="4"/>
  <c r="I29" i="4"/>
  <c r="H29" i="4"/>
  <c r="G29" i="4"/>
  <c r="F29" i="4"/>
  <c r="E29" i="4"/>
  <c r="D29" i="4"/>
  <c r="C29" i="4"/>
  <c r="J25" i="4"/>
  <c r="I25" i="4"/>
  <c r="H25" i="4"/>
  <c r="G25" i="4"/>
  <c r="F25" i="4"/>
  <c r="E25" i="4"/>
  <c r="D25" i="4"/>
  <c r="C25" i="4"/>
  <c r="J21" i="4"/>
  <c r="I21" i="4"/>
  <c r="H21" i="4"/>
  <c r="G21" i="4"/>
  <c r="F21" i="4"/>
  <c r="E21" i="4"/>
  <c r="D21" i="4"/>
  <c r="C21" i="4"/>
  <c r="J17" i="4"/>
  <c r="I17" i="4"/>
  <c r="H17" i="4"/>
  <c r="G17" i="4"/>
  <c r="F17" i="4"/>
  <c r="E17" i="4"/>
  <c r="D17" i="4"/>
  <c r="C17" i="4"/>
  <c r="J13" i="4"/>
  <c r="I13" i="4"/>
  <c r="H13" i="4"/>
  <c r="G13" i="4"/>
  <c r="F13" i="4"/>
  <c r="E13" i="4"/>
  <c r="D13" i="4"/>
  <c r="C13" i="4"/>
  <c r="J9" i="4"/>
  <c r="I9" i="4"/>
  <c r="H9" i="4"/>
  <c r="G9" i="4"/>
  <c r="F9" i="4"/>
  <c r="E9" i="4"/>
  <c r="D9" i="4"/>
  <c r="C9" i="4"/>
  <c r="C5" i="4"/>
  <c r="J5" i="4"/>
  <c r="I5" i="4"/>
  <c r="H5" i="4"/>
  <c r="G5" i="4"/>
  <c r="F5" i="4"/>
  <c r="E5" i="4"/>
  <c r="D5" i="4"/>
  <c r="H176" i="1"/>
  <c r="H163" i="1"/>
  <c r="H162" i="1"/>
  <c r="H159" i="1"/>
  <c r="H158" i="1"/>
  <c r="H157" i="1"/>
  <c r="H156" i="1"/>
  <c r="H155" i="1"/>
  <c r="H154" i="1"/>
  <c r="H153" i="1"/>
  <c r="H147" i="1"/>
  <c r="H146" i="1"/>
  <c r="H145" i="1"/>
  <c r="H143" i="1"/>
  <c r="H142" i="1"/>
  <c r="H137" i="1"/>
  <c r="H136" i="1"/>
  <c r="H134" i="1"/>
  <c r="H133" i="1"/>
  <c r="H132" i="1"/>
  <c r="H131" i="1"/>
  <c r="H130" i="1"/>
  <c r="H129" i="1"/>
  <c r="H128" i="1"/>
  <c r="H126" i="1"/>
  <c r="H109" i="1"/>
  <c r="H105" i="1"/>
  <c r="H101" i="1"/>
  <c r="H100" i="1"/>
  <c r="H99" i="1"/>
  <c r="H96" i="1"/>
  <c r="H82" i="1"/>
  <c r="H75" i="1"/>
  <c r="H67" i="1"/>
  <c r="H66" i="1"/>
  <c r="H64" i="1"/>
  <c r="H59" i="1"/>
  <c r="H45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0" i="1"/>
  <c r="H19" i="1"/>
  <c r="H17" i="1"/>
  <c r="H15" i="1"/>
  <c r="H8" i="1"/>
  <c r="H6" i="1"/>
  <c r="H5" i="1"/>
  <c r="H4" i="1"/>
  <c r="H3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1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3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<sst xmlns="http://schemas.openxmlformats.org/spreadsheetml/2006/main" count="5528" uniqueCount="2313">
  <si>
    <t>Lp.</t>
  </si>
  <si>
    <t>Nazwa</t>
  </si>
  <si>
    <t xml:space="preserve">Punkt odbioru/lokalizacja </t>
  </si>
  <si>
    <t xml:space="preserve"> Sprzedawca </t>
  </si>
  <si>
    <t>Numer ewidencyjny PPE</t>
  </si>
  <si>
    <t>Grupa taryfowa</t>
  </si>
  <si>
    <t>Roczne zużycie energii w MWh ogółem</t>
  </si>
  <si>
    <t>Strefa I zużycie w MWh</t>
  </si>
  <si>
    <t>Strefa II zużycie w MWh</t>
  </si>
  <si>
    <t>Strefa III zużycie w MWh</t>
  </si>
  <si>
    <t>Moc zamówiona</t>
  </si>
  <si>
    <t>Data zakończenia umowy</t>
  </si>
  <si>
    <t>Szkoła Podstawowa nr 3</t>
  </si>
  <si>
    <t>ul. Narutowicza 6, 86-300 Grudziądz</t>
  </si>
  <si>
    <t>Energa OBRÓT SA</t>
  </si>
  <si>
    <t>PL0037920015589891</t>
  </si>
  <si>
    <t>C11</t>
  </si>
  <si>
    <t xml:space="preserve">14 kW </t>
  </si>
  <si>
    <t>PL0037920015589790</t>
  </si>
  <si>
    <t>C12a</t>
  </si>
  <si>
    <t>16,5 kW</t>
  </si>
  <si>
    <t>PL0037920015589689</t>
  </si>
  <si>
    <t>Muzeum im. ks. dr. Władysława Łęgi w Grudziądzu</t>
  </si>
  <si>
    <t>ul. Spichrzowa 11, 86-300 Grudziądz</t>
  </si>
  <si>
    <t>PL0037920015601211</t>
  </si>
  <si>
    <t xml:space="preserve">27 kW </t>
  </si>
  <si>
    <t>ul. Wodna 7, 86-300 Grudziądz</t>
  </si>
  <si>
    <t>PL0037920030404926</t>
  </si>
  <si>
    <t>11 kW</t>
  </si>
  <si>
    <t>ul. Wodna 3/5, 86-300 Grudziądz</t>
  </si>
  <si>
    <t>PL0037920015601312</t>
  </si>
  <si>
    <t>Zespół Placówek Edukacyjno – Rewalidacyjnych</t>
  </si>
  <si>
    <t>ul. Parkowa 25, 86-300 Grudziądz (Sala gimnastyczna)</t>
  </si>
  <si>
    <t>PL0037920033829026</t>
  </si>
  <si>
    <t>C21</t>
  </si>
  <si>
    <t>19 kW</t>
  </si>
  <si>
    <t>ul. Parkowa 25, 86-300 Grudziądz (Internat)</t>
  </si>
  <si>
    <t>PL0037920033828925</t>
  </si>
  <si>
    <t>49 kW</t>
  </si>
  <si>
    <t>ul. Parkowa 25, 86-300 Grudziądz (Szkoła)</t>
  </si>
  <si>
    <t>PL0037920015542001</t>
  </si>
  <si>
    <t>G11</t>
  </si>
  <si>
    <t>50 kW</t>
  </si>
  <si>
    <t>ul. Parkowa 25, 86-300 Grudziądz (Internat węzeł)</t>
  </si>
  <si>
    <t>PL0037920015541900</t>
  </si>
  <si>
    <t>Dom Dziennego Pobytu</t>
  </si>
  <si>
    <t>ul. Piłsudskiego 111, 86-300 Grudziądz</t>
  </si>
  <si>
    <t>PL0037920015777225</t>
  </si>
  <si>
    <t>10,50 kW</t>
  </si>
  <si>
    <t>Przedszkole Miejskie "Śródmieście"</t>
  </si>
  <si>
    <t>ul. Curie - Skłodowskiej 19, 86-300 Grudziądz</t>
  </si>
  <si>
    <t>PL0037920015873417</t>
  </si>
  <si>
    <t>3,50 kW</t>
  </si>
  <si>
    <t>ul. Groblowa 15, 86-300 Grudziądz</t>
  </si>
  <si>
    <t>PL0037920015873316</t>
  </si>
  <si>
    <t xml:space="preserve">32,50 KW </t>
  </si>
  <si>
    <t>Szkoła Podstawowa nr 11</t>
  </si>
  <si>
    <t>ul. Mazurska 2, 86-300 Grudziądz</t>
  </si>
  <si>
    <t>PL0037920015875841</t>
  </si>
  <si>
    <t>32,50 kW</t>
  </si>
  <si>
    <t>PL0037920015875740</t>
  </si>
  <si>
    <t>33 kW</t>
  </si>
  <si>
    <t>Centrum Kształcenia Ustawicznego</t>
  </si>
  <si>
    <t>ul. Legionów 2, 86-300 Grudziądz</t>
  </si>
  <si>
    <t>PL0037920033834379</t>
  </si>
  <si>
    <t>57 kW</t>
  </si>
  <si>
    <t>Przedszkole Miejskie "Lotnisko"</t>
  </si>
  <si>
    <t>ul. Kustronia 6, 86-300 Grudziądz</t>
  </si>
  <si>
    <t>PL0037920015875538</t>
  </si>
  <si>
    <t xml:space="preserve">32,50 kW </t>
  </si>
  <si>
    <t>ul. Ikara 8, 86-300 Grudziądz</t>
  </si>
  <si>
    <t>PL0037920015875639</t>
  </si>
  <si>
    <t>Szkoła Podstawowa nr 12</t>
  </si>
  <si>
    <t>ul. Moniuszki 14, 86-300 Grudziądz</t>
  </si>
  <si>
    <t>PL0037920015595551</t>
  </si>
  <si>
    <t xml:space="preserve">41,5 kW </t>
  </si>
  <si>
    <t>PL0037920015595652</t>
  </si>
  <si>
    <t xml:space="preserve">16,5 kW </t>
  </si>
  <si>
    <t>PL0037920031696036</t>
  </si>
  <si>
    <t>4,5 kW</t>
  </si>
  <si>
    <t>Przedszkole Miejskie Tarpno</t>
  </si>
  <si>
    <t>ul. Legionów 30, 86-300 Grudziądz</t>
  </si>
  <si>
    <t>PL0037920015873922</t>
  </si>
  <si>
    <t xml:space="preserve">16,50 kW </t>
  </si>
  <si>
    <t>ul. Dąbrówki 6, 86-300 Grudziądz</t>
  </si>
  <si>
    <t>PL0037920015873821</t>
  </si>
  <si>
    <t>ul. Paderewskiego 10, 86-300 Grudziądz</t>
  </si>
  <si>
    <t>PL0037920015874831</t>
  </si>
  <si>
    <t>12,5 kW</t>
  </si>
  <si>
    <t>PL0037920015874730</t>
  </si>
  <si>
    <t>Przedszkole Miejskie "RZĄDZ"</t>
  </si>
  <si>
    <t>ul. Mastalerza 6, 86-300 Grudziądz</t>
  </si>
  <si>
    <t>PL0037920015875033</t>
  </si>
  <si>
    <t>ul. Łęgi 17, 86-300 Grudziądz</t>
  </si>
  <si>
    <t>PL0037920015875134</t>
  </si>
  <si>
    <t xml:space="preserve">12,50 kW </t>
  </si>
  <si>
    <t>PL0037920015875235</t>
  </si>
  <si>
    <t xml:space="preserve">Szkoła Podstawowa nr 16 </t>
  </si>
  <si>
    <t>ul. Kochanowskiego 19, 86-300 Grudziądz</t>
  </si>
  <si>
    <t>PL0037920015874629</t>
  </si>
  <si>
    <t xml:space="preserve">32,5 kW </t>
  </si>
  <si>
    <t>Przedszkole Miejskie "Kopernik"</t>
  </si>
  <si>
    <t>ul. Dworcowa 35, 86-300 Grudziądz</t>
  </si>
  <si>
    <t>PL0037920015873619</t>
  </si>
  <si>
    <t>ul. Kalinkowa 46, 86-300 Grudziądz</t>
  </si>
  <si>
    <t>PL0037920015873518</t>
  </si>
  <si>
    <t>ul. Konarskiego 10, 86-300 Grudziądz</t>
  </si>
  <si>
    <t>PL0037920015873720</t>
  </si>
  <si>
    <t>16,50 kW</t>
  </si>
  <si>
    <t>Szkoła Podstawowa nr 4</t>
  </si>
  <si>
    <t>ul. Jaśminowa 2, 86-300 Grudziądz</t>
  </si>
  <si>
    <t>PL0037920015874124</t>
  </si>
  <si>
    <t>30 kW</t>
  </si>
  <si>
    <t>Zespół Szkół Mechanicznych</t>
  </si>
  <si>
    <t>ul. Hallera 31, 86-300 Grudziądz (szkoła)</t>
  </si>
  <si>
    <t>PL0037920015672545</t>
  </si>
  <si>
    <t xml:space="preserve">33 kW </t>
  </si>
  <si>
    <t>ul. Hallera 32, 86-300 Grudziądz (harcówka)</t>
  </si>
  <si>
    <t>PL0037920015672646</t>
  </si>
  <si>
    <t xml:space="preserve">12,5 kW </t>
  </si>
  <si>
    <t>Urząd Miejski w Grudziądzu</t>
  </si>
  <si>
    <t>ul. Ratuszowa 1, 86-300 Grudziądz</t>
  </si>
  <si>
    <t>PL0037920033829430</t>
  </si>
  <si>
    <t xml:space="preserve">100 kW </t>
  </si>
  <si>
    <t>PL0037920015600403</t>
  </si>
  <si>
    <t>ul. Kościelna 15, 86-300 Grudziądz</t>
  </si>
  <si>
    <t>PL0037920015600504</t>
  </si>
  <si>
    <t>PL0037920015600706</t>
  </si>
  <si>
    <t xml:space="preserve">17 kW </t>
  </si>
  <si>
    <t>PL0037920015600807</t>
  </si>
  <si>
    <t>ul. Nad Torem 1, 86-300 Grudziądz</t>
  </si>
  <si>
    <t>PL0037920046548958</t>
  </si>
  <si>
    <t xml:space="preserve">5,5 kW </t>
  </si>
  <si>
    <t>ul. Rynek, 86-300 Grudziądz</t>
  </si>
  <si>
    <t>PL0037920045851467</t>
  </si>
  <si>
    <t>PL0037920015422062</t>
  </si>
  <si>
    <t>ul. Młyńska, 86-00 Grudziądz (fontanna planty)</t>
  </si>
  <si>
    <t>PL0037920015600908</t>
  </si>
  <si>
    <t xml:space="preserve">3 kW </t>
  </si>
  <si>
    <t>Al. Królowej Jadwigi, 86-300 Grudziądz (fontanna Flisak)</t>
  </si>
  <si>
    <t>PL0037920046128121</t>
  </si>
  <si>
    <t xml:space="preserve">6,50 kW </t>
  </si>
  <si>
    <t>ul. Piłsudskiego 51, 86-300 Grudziądz</t>
  </si>
  <si>
    <t>PL0037920040706326</t>
  </si>
  <si>
    <t>PL0037920040226477</t>
  </si>
  <si>
    <t>C22a</t>
  </si>
  <si>
    <t>ul. Legionów 71b, 86-300 Grudziądz</t>
  </si>
  <si>
    <t>PL0037920123920808</t>
  </si>
  <si>
    <t xml:space="preserve">ul. Spichrzowa i Spichrzowa 42,
 86-300 Grudziądz
</t>
  </si>
  <si>
    <t>PL0037920011495481</t>
  </si>
  <si>
    <t>2kW</t>
  </si>
  <si>
    <t>PL0037920000403002</t>
  </si>
  <si>
    <t>B21</t>
  </si>
  <si>
    <t>100 kW</t>
  </si>
  <si>
    <t>PL0037920000435101</t>
  </si>
  <si>
    <t>ul. Groblowa 19, 86-300 Grudziądz</t>
  </si>
  <si>
    <t>PL0037920016479766</t>
  </si>
  <si>
    <t>Miejski Ośrodek Rekreacji i Wypoczynku</t>
  </si>
  <si>
    <t>ul. Portowa 8, 86-300 Grudziądz (Marina bud. A)</t>
  </si>
  <si>
    <t>PL0037920049232323</t>
  </si>
  <si>
    <t xml:space="preserve">50 kW </t>
  </si>
  <si>
    <t>ul. Portowa 8, 86-300 Grudziądz (Marina bud. B)</t>
  </si>
  <si>
    <t>PL0037920049235858</t>
  </si>
  <si>
    <t xml:space="preserve">15 kW </t>
  </si>
  <si>
    <t>ul. Portowa 8, 86-300 Grudziądz (Marina Pomost)</t>
  </si>
  <si>
    <t>PL0037920049235656</t>
  </si>
  <si>
    <t xml:space="preserve">8,10 kW </t>
  </si>
  <si>
    <t>ul. Portowa 8, 86-300 Grudziądz (Marina obiekt + kort)</t>
  </si>
  <si>
    <t>PL0037920049236161</t>
  </si>
  <si>
    <t>C12b</t>
  </si>
  <si>
    <t xml:space="preserve">30 kW </t>
  </si>
  <si>
    <t>ul. Portowa 8, 86-300 Grudziądz (Marina pole kamperów)</t>
  </si>
  <si>
    <t>PL0037920049235959</t>
  </si>
  <si>
    <t xml:space="preserve">6 kW </t>
  </si>
  <si>
    <t>ul. Portowa 8, 86-300 Grudziądz (Marina ścieżka + most)</t>
  </si>
  <si>
    <t>PL0037920122094679</t>
  </si>
  <si>
    <t>PL0037920049235757</t>
  </si>
  <si>
    <t>ul. Portowa 8, 86-300 Grudziądz (Marina bud. D)</t>
  </si>
  <si>
    <t>PL0037920049236060</t>
  </si>
  <si>
    <t>ul. Portowa 8, 86-300 Grudziądz (Marina bud. E)</t>
  </si>
  <si>
    <t>PL0037920049235454</t>
  </si>
  <si>
    <t xml:space="preserve">13 kW </t>
  </si>
  <si>
    <t>ul. Portowa 8, 86-300 Grudziądz (KW Wisła)</t>
  </si>
  <si>
    <t>PL0037920015391043</t>
  </si>
  <si>
    <t>ul. Spichrzowa, 86-300 Grudziądz (szalety)</t>
  </si>
  <si>
    <t>PL0037920032244084</t>
  </si>
  <si>
    <t>3,5 kW</t>
  </si>
  <si>
    <t>ul. Sienkiewicza, 86-300 Grudziądz (szalet)</t>
  </si>
  <si>
    <t>PL0037920032242872</t>
  </si>
  <si>
    <t>ul. Królowej Jadwigi, 86-300 Grudziądz (szalet)</t>
  </si>
  <si>
    <t>PL0037920046128222</t>
  </si>
  <si>
    <t>ul. Rynek 3/5, 86-300 Grudziądz (Miejski Punkt Informacji Turystycznej)</t>
  </si>
  <si>
    <t>PL0037920040435938</t>
  </si>
  <si>
    <t xml:space="preserve">2,5 kW </t>
  </si>
  <si>
    <t>ul. Hallera 4, 86-300 Grudziądz (GKM parking)</t>
  </si>
  <si>
    <t>PL0037920031269135</t>
  </si>
  <si>
    <t>ul. Hallera 4, 86-300 Grudziądz (GKM budynek)</t>
  </si>
  <si>
    <t>PL0037920015370431</t>
  </si>
  <si>
    <t>ul. Hallera 4, 86-300 Grudziądz (GKM oświetlenie trybun)</t>
  </si>
  <si>
    <t>PL0037920048187652</t>
  </si>
  <si>
    <t xml:space="preserve">15 kW, 40 kW, 56 kW, 265 kW - w zależności od momentu roku </t>
  </si>
  <si>
    <t>ul. Za Basenem 2, 86-300 Grudziądz (basen, administracja, oświetlenie)</t>
  </si>
  <si>
    <t>PL0037920015678508</t>
  </si>
  <si>
    <t xml:space="preserve">34 kW </t>
  </si>
  <si>
    <t>ul. Za Basenem 2, 86-300 Grudziądz (basen)</t>
  </si>
  <si>
    <t>PL0037920015678609</t>
  </si>
  <si>
    <t>PL0037920046290189</t>
  </si>
  <si>
    <t>ul. Zaleśna 1, 86-300 Grudziądz (Rudnik, ośrodek campingowy)</t>
  </si>
  <si>
    <t>PL0037920033833874</t>
  </si>
  <si>
    <t>C22b</t>
  </si>
  <si>
    <t xml:space="preserve">6 kW, 40 kW - w zależności od pory roku </t>
  </si>
  <si>
    <t>ul. Zaleśna 1, 86-300 Grudziądz (Rudnik)</t>
  </si>
  <si>
    <t>PL0037920028799170</t>
  </si>
  <si>
    <t>ul. Jeziorna 1, 86-300 Grudziądz (dzika plaża Rudnik) sezonowo od czerwca do sierpnia</t>
  </si>
  <si>
    <t>PL0037920043493357</t>
  </si>
  <si>
    <t>ul. Parkowa/Wigury, 86-300 Grudziądz (zaplecze parku miejskiego, budynek gospodarczy)</t>
  </si>
  <si>
    <t>PL0037920123878873</t>
  </si>
  <si>
    <t xml:space="preserve">44 kW </t>
  </si>
  <si>
    <t>ul. Parkowa-Wigury, 86-300 Grudziądz ( Lodowisko)</t>
  </si>
  <si>
    <t>PL0037920123879984</t>
  </si>
  <si>
    <t>90 kW okresowo na czas funkcjonowania  sztucznego lodowiska</t>
  </si>
  <si>
    <t>Oświetlenie stadionu GKS Olimpia ul. Piłsudskiego 14</t>
  </si>
  <si>
    <t>PL0037920000035803</t>
  </si>
  <si>
    <t>100 kW (I, II, VI, VII, XII); 450 kW (III, IV, V, VIII, IX, X, XI)</t>
  </si>
  <si>
    <t>Boisko sportowe ul. Słowackiego dz.4/1</t>
  </si>
  <si>
    <t>PL0037920015771666</t>
  </si>
  <si>
    <t>Oświetlenie stadionu, ul. Piłsudskiego 14</t>
  </si>
  <si>
    <t>PL0037920040552641</t>
  </si>
  <si>
    <t>40,5 kW</t>
  </si>
  <si>
    <t>Hala Główna – Olimpia, ul. Piłsudskiego 14</t>
  </si>
  <si>
    <t>PL0037920040552742</t>
  </si>
  <si>
    <t>Orlik Olimpia, ul. Piłsudskiego 14</t>
  </si>
  <si>
    <t>PL0037920045819034</t>
  </si>
  <si>
    <t>14 kW</t>
  </si>
  <si>
    <t>Orlik, ul. Sportowców 3</t>
  </si>
  <si>
    <t>PL0037920046606754</t>
  </si>
  <si>
    <t>Hala Sportowa "STAL", ul. Sportowców 1/3</t>
  </si>
  <si>
    <t>PL0037920033825285</t>
  </si>
  <si>
    <t>Fontanna w Parku Miejskim, ul. Parkowa/Wigury</t>
  </si>
  <si>
    <t>PL0037920015601110</t>
  </si>
  <si>
    <t>PL0037920000434207</t>
  </si>
  <si>
    <t>Szkoła Podstawowa nr 9</t>
  </si>
  <si>
    <t>ul. Forteczna 29, 86-300 Grudziądz (szkoła)</t>
  </si>
  <si>
    <t>PL0037920033822053</t>
  </si>
  <si>
    <t>42 kW</t>
  </si>
  <si>
    <t>ul. Forteczna 29, 86-300 Grudziądz (sala gimnastyczna)</t>
  </si>
  <si>
    <t>PL0037920015874225</t>
  </si>
  <si>
    <t>ul. Forteczna 29, 86-300 Grudziądz (świetlica socjalna)</t>
  </si>
  <si>
    <t>PL0037920011616935</t>
  </si>
  <si>
    <t>ul. Forteczna 29, 86-300 Grudziądz (boisko "Orlik")</t>
  </si>
  <si>
    <t>PL0037920048527960</t>
  </si>
  <si>
    <t>Szkoła Podstawowa nr 15</t>
  </si>
  <si>
    <t>ul. Bydgoska 24, 86-300 Grudziądz</t>
  </si>
  <si>
    <t>PL0037920015777326</t>
  </si>
  <si>
    <t>Ognisko Pracy Pozaszkolnej</t>
  </si>
  <si>
    <t>ul. Chełmińska 104, 86-300 Grudziądz</t>
  </si>
  <si>
    <t>PL0037920036446511</t>
  </si>
  <si>
    <t>Szkoła Podstawowa nr 8</t>
  </si>
  <si>
    <t>ul. Mikołaja z Ryńska 6, 86-300 Grudziądz</t>
  </si>
  <si>
    <t>PL0037920015874326</t>
  </si>
  <si>
    <t xml:space="preserve">40 kW </t>
  </si>
  <si>
    <t>Centrum Kultury TEATR</t>
  </si>
  <si>
    <t>ul. Teatralna 1, 86-300 Grudziądz</t>
  </si>
  <si>
    <t>PL0037920033834682</t>
  </si>
  <si>
    <t>85 kW</t>
  </si>
  <si>
    <t>ul. Wybickiego 38/40, 86-300 Grudziądz</t>
  </si>
  <si>
    <t>PL0037920015771262</t>
  </si>
  <si>
    <t xml:space="preserve">16 kW </t>
  </si>
  <si>
    <t>PL0037920015771363</t>
  </si>
  <si>
    <t>Szkoła Podstawowa nr 20</t>
  </si>
  <si>
    <t>ul. Sobieskiego 12, 86-300 Grudziądz (boisko Orlik)</t>
  </si>
  <si>
    <t>PL0037920046868351</t>
  </si>
  <si>
    <t>ul. Sobieskiego 12, 86-300 Grudziądz</t>
  </si>
  <si>
    <t>PL0037920028410564</t>
  </si>
  <si>
    <t>7 kW</t>
  </si>
  <si>
    <t>PL0037920039854948</t>
  </si>
  <si>
    <t>Zespół Szkół Rolniczych</t>
  </si>
  <si>
    <t>ul. Lipowa 33, 86-300, Grudziądz</t>
  </si>
  <si>
    <t>PL0037920033823366</t>
  </si>
  <si>
    <t xml:space="preserve">49 kW </t>
  </si>
  <si>
    <t>PL0037920015669515</t>
  </si>
  <si>
    <t>Powiatowy Urząd Pracy</t>
  </si>
  <si>
    <t>ul. Parkowa 22, 86-300 Grudziądz</t>
  </si>
  <si>
    <t>PL0037920015853613</t>
  </si>
  <si>
    <t>Centrum Pomocy Dziecku i Poradnictwa Rodzinnego</t>
  </si>
  <si>
    <t>ul.Mikołaja z Ryńska 8, 86-300 Grudziądz</t>
  </si>
  <si>
    <t>PL0037920015567663</t>
  </si>
  <si>
    <t>PL0037920015567764</t>
  </si>
  <si>
    <t>79 kW</t>
  </si>
  <si>
    <t>PL0037920015567865</t>
  </si>
  <si>
    <t>ul. Śniadeckich 52/2, 86-300 Grudziądz</t>
  </si>
  <si>
    <t>PL0037920042858615</t>
  </si>
  <si>
    <t>12,50 kW</t>
  </si>
  <si>
    <t>ul. Milczewskiego Bruna 5/1, 86-300 Grudziądz</t>
  </si>
  <si>
    <t>PL0037920046655254</t>
  </si>
  <si>
    <t>PL0037920121684047</t>
  </si>
  <si>
    <t>ul. Śniadeckich 6a, 86-300 Grudziądz</t>
  </si>
  <si>
    <t>PL0037920036400031</t>
  </si>
  <si>
    <t>ul. Konarskiego 14, 86-300 Grudziądz</t>
  </si>
  <si>
    <t>PL0037920011693020</t>
  </si>
  <si>
    <t>ul.Lotnicza15/8, 86-300 Grudziądz</t>
  </si>
  <si>
    <t>12,5 Kw</t>
  </si>
  <si>
    <t>ul.Stachury 10/1,  86-300 Grudziądz</t>
  </si>
  <si>
    <t>PL0037920000224001</t>
  </si>
  <si>
    <t>ul. Wiślana 12/7, 86-300 Grudziądz</t>
  </si>
  <si>
    <t>PL0037920000389302</t>
  </si>
  <si>
    <t>PL0037920000389406</t>
  </si>
  <si>
    <t>PL0037920000388906</t>
  </si>
  <si>
    <t>Centrum Kształcenia Zawodowego w Grudziądzu</t>
  </si>
  <si>
    <t>ul. Czarnieckiego 5/7, 86-300 Grudziądz</t>
  </si>
  <si>
    <t>PL0037920033823467</t>
  </si>
  <si>
    <t xml:space="preserve">71 kW </t>
  </si>
  <si>
    <t>Przedszkole Miejskie Mniszek</t>
  </si>
  <si>
    <t>ul. Sportowców 2, 86-300 Grudziądz</t>
  </si>
  <si>
    <t>PL0037920015874932</t>
  </si>
  <si>
    <t>25,50 kW</t>
  </si>
  <si>
    <t>Zespół Placówek Młodzieżowych BURSA</t>
  </si>
  <si>
    <t>ul. Hallera 37, 86-300 Grudziądz (stołówka)</t>
  </si>
  <si>
    <t>PL0037920033825891</t>
  </si>
  <si>
    <t>72 kW</t>
  </si>
  <si>
    <t>ul. Hallera 37, 86-300 Grudziądz</t>
  </si>
  <si>
    <t>PL0037920015834718</t>
  </si>
  <si>
    <t>G12W</t>
  </si>
  <si>
    <t>PL0037920015834819</t>
  </si>
  <si>
    <t>128 kW</t>
  </si>
  <si>
    <t>Dom Pomocy Społecznej w Grudziądzu</t>
  </si>
  <si>
    <t>ul. Dywizjonu 303 nr 4, 86-300 Grudziądz</t>
  </si>
  <si>
    <t>PL0037920015593935</t>
  </si>
  <si>
    <t>G12w</t>
  </si>
  <si>
    <t xml:space="preserve">51,50 kW </t>
  </si>
  <si>
    <t>ul. Parkowa 12,86-300 Grudziądz</t>
  </si>
  <si>
    <t>PL0037920015577767</t>
  </si>
  <si>
    <t>ul. Nadgórna 30,86-300 Grudziądz</t>
  </si>
  <si>
    <t>PL0037920015560185</t>
  </si>
  <si>
    <t xml:space="preserve">130 kW </t>
  </si>
  <si>
    <t>ul. Armii Krajowej 39,86-300 Grudziądz</t>
  </si>
  <si>
    <t>PL0037920034294222</t>
  </si>
  <si>
    <t xml:space="preserve">128,50 kW </t>
  </si>
  <si>
    <t>Zespół Szkół Ekonomicznych</t>
  </si>
  <si>
    <t>ul. Konarskiego 39, 86-300 Grudziadz</t>
  </si>
  <si>
    <t>PL0037920015559074</t>
  </si>
  <si>
    <t>PL0037920015559175</t>
  </si>
  <si>
    <t>Przedszkole Miejskie "Strzemięcin"</t>
  </si>
  <si>
    <t>ul. Korczaka 21, 86-300 Grudziądz</t>
  </si>
  <si>
    <t>PL0037920015875437</t>
  </si>
  <si>
    <t xml:space="preserve">90 kW </t>
  </si>
  <si>
    <t>ul. Jackowskiego 46, 86-300 Grudziądz</t>
  </si>
  <si>
    <t>PL0037920015875336</t>
  </si>
  <si>
    <t>Zespół Szkół Budowlanych i Plastycznych</t>
  </si>
  <si>
    <t>ul. Czarnieckiego 9, 86-300 Grudziądz</t>
  </si>
  <si>
    <t>PL0037920015850579</t>
  </si>
  <si>
    <t>ul. Czarnieckiego 9, 86-300 Grudziądz (boisko Orlik)</t>
  </si>
  <si>
    <t>PL0037920047742260</t>
  </si>
  <si>
    <t>ul. Waryńskiego 78, 86-300 Grudziądz</t>
  </si>
  <si>
    <t>PL0037920015842495</t>
  </si>
  <si>
    <t>PL0037920015842596</t>
  </si>
  <si>
    <t>4,50 kW</t>
  </si>
  <si>
    <t>PL0037920015842600</t>
  </si>
  <si>
    <t>Zespół Szkół Gastronomiczno - Hotelarskich</t>
  </si>
  <si>
    <t xml:space="preserve">ul. Curie - Skłodowskiej 22/24, 86-300 Grudziądz </t>
  </si>
  <si>
    <t>PL0037920015578979</t>
  </si>
  <si>
    <t>PL0037920033834581</t>
  </si>
  <si>
    <t>PL0037920015578474</t>
  </si>
  <si>
    <t>Specjalny Ośrodek Szkolno-Wychowawczy nr 2 im. Kazimierza Kirejczyka</t>
  </si>
  <si>
    <t>ul. Kasprowicza 4, 86-300 Grudziądz</t>
  </si>
  <si>
    <t>PL0037920015655872</t>
  </si>
  <si>
    <t xml:space="preserve">20,50 kW </t>
  </si>
  <si>
    <t>PL0037920033903794</t>
  </si>
  <si>
    <t xml:space="preserve">55 kW </t>
  </si>
  <si>
    <t>PL0037920015655973</t>
  </si>
  <si>
    <t>PL0037920015655771</t>
  </si>
  <si>
    <t xml:space="preserve">4 kW </t>
  </si>
  <si>
    <t>Zespół Szkół Technicznych</t>
  </si>
  <si>
    <t>ul. Hoffmanna 1-7, 86-300 Grudziądz</t>
  </si>
  <si>
    <t>PL0037920033834480</t>
  </si>
  <si>
    <t>PL0037920044534691</t>
  </si>
  <si>
    <t>PL0037920015672747</t>
  </si>
  <si>
    <t>Szkoła Podstawowa nr 5</t>
  </si>
  <si>
    <t>ul. Sienkiewicza 24, 86-300 Grudziądz</t>
  </si>
  <si>
    <t>PL0037920015874528</t>
  </si>
  <si>
    <t>II Liceum Ogólnokształcące im. Króla Jana III Sobieskiego w Grudziądzu</t>
  </si>
  <si>
    <t>ul. Marcinkowskiego 10, 86-300 Grudziądz</t>
  </si>
  <si>
    <t>PL0037920034219450</t>
  </si>
  <si>
    <t>Przedszkole Miejskie Kuntersztyn</t>
  </si>
  <si>
    <t>ul. Piłsudskiego 31, 86-300 Grudziądz</t>
  </si>
  <si>
    <t>PL0037920015876043</t>
  </si>
  <si>
    <t>ul. Tysiąclecia 75, 86-300 Grudziądz</t>
  </si>
  <si>
    <t>PL0037920015876144</t>
  </si>
  <si>
    <t>Szkoła Podstawowa nr 1</t>
  </si>
  <si>
    <t>PL0037920015873013</t>
  </si>
  <si>
    <t>Poradnia Psychologiczno - Pedagogiczna</t>
  </si>
  <si>
    <t>ul. Korczaka 23, 86-300 Grudziądz</t>
  </si>
  <si>
    <t>PL0037920033923804</t>
  </si>
  <si>
    <t>Szkoła Podstawowa nr 17</t>
  </si>
  <si>
    <t>Al. 23 stycznia 30, 86-300 Grudziądz</t>
  </si>
  <si>
    <t>PL0037920015874427</t>
  </si>
  <si>
    <t>Szkoła Podstawowa nr 13 Specjalna</t>
  </si>
  <si>
    <t>ul. Sikorskiego 42, 86-300 Grudziądz</t>
  </si>
  <si>
    <t>PL0037920015605453</t>
  </si>
  <si>
    <t>PL0037920015605554</t>
  </si>
  <si>
    <t>PL0037920015605352</t>
  </si>
  <si>
    <t>Szkoła Podstawowa nr 18</t>
  </si>
  <si>
    <t>ul. Dąbrówki 7, 86-300 Grudziądz</t>
  </si>
  <si>
    <t>PL0037920015874023</t>
  </si>
  <si>
    <t>I Liceum Ogólnokształcące im. B. Chrobrego</t>
  </si>
  <si>
    <t>ul. Sienkiewicza 27, 86-300 Grudziądz</t>
  </si>
  <si>
    <t>PL0037920038748340</t>
  </si>
  <si>
    <t xml:space="preserve">40,50 kW </t>
  </si>
  <si>
    <t>Biblioteka Miejska im. W. Kulerskiego</t>
  </si>
  <si>
    <t>ul. Chopina 33, 86-300 Grudziądz</t>
  </si>
  <si>
    <t>PL0037920016712061</t>
  </si>
  <si>
    <t>ul. Mikołaja z Ryńska 1/7, 86-300 Grudziądz</t>
  </si>
  <si>
    <t>PL0037920016711758</t>
  </si>
  <si>
    <t>ul. Legionów 28, 86-300 Grudziądz</t>
  </si>
  <si>
    <t>PL0037920016711859</t>
  </si>
  <si>
    <t>ul. Tytoniowa 1, 86-300 Grudziądz</t>
  </si>
  <si>
    <t>PL0037920016712465</t>
  </si>
  <si>
    <t>PL0037920016712566</t>
  </si>
  <si>
    <t>ul. Łęgi 2, 86-300 Grudziądz</t>
  </si>
  <si>
    <t>PL0037920016712768</t>
  </si>
  <si>
    <t>PL0037920037400646</t>
  </si>
  <si>
    <t>IV Liceum Ogólnokształcące</t>
  </si>
  <si>
    <t>ul. Sienkiewicza 22, 86-300 Grudziądz</t>
  </si>
  <si>
    <t>PL0037920034544196</t>
  </si>
  <si>
    <t>ul. Sienkiewicza 22, 86-300 Grudziądz (hala sportowa)</t>
  </si>
  <si>
    <t>PL0037920034902995</t>
  </si>
  <si>
    <t>30,5 kW</t>
  </si>
  <si>
    <t>Szkoła Podstawowa nr 2</t>
  </si>
  <si>
    <t>ul. Żeromskiego 8, 86-300 Grudziądz</t>
  </si>
  <si>
    <t>PL0037920041829304</t>
  </si>
  <si>
    <t xml:space="preserve">66 kW </t>
  </si>
  <si>
    <t>Szkoła Podstawowa nr 21</t>
  </si>
  <si>
    <t>ul. Nauczycielska 19, 86-300 Grudziądz</t>
  </si>
  <si>
    <t>PL0037920034941900</t>
  </si>
  <si>
    <t>PL0037920015839162</t>
  </si>
  <si>
    <t>ul. Nauczycielska 19, 86-300 Grudziądz (hala sportowa)</t>
  </si>
  <si>
    <t>PL0037920033823871</t>
  </si>
  <si>
    <t>ul. Nauczycielska 19, 86-300 Grudziądz (basen)</t>
  </si>
  <si>
    <t>PL0037920033823770</t>
  </si>
  <si>
    <t xml:space="preserve">54 kW </t>
  </si>
  <si>
    <t>PL0037920033823669</t>
  </si>
  <si>
    <t>PL0037920033823568</t>
  </si>
  <si>
    <t xml:space="preserve">70 kW </t>
  </si>
  <si>
    <t>ul. Nauczycielska 19, 86-300 Grudziądz (przedszkole)</t>
  </si>
  <si>
    <t>PL0037920015839263</t>
  </si>
  <si>
    <t xml:space="preserve">26,40 kW </t>
  </si>
  <si>
    <t xml:space="preserve">Zespół Szkół Ogólnokształcących </t>
  </si>
  <si>
    <t>PL0037920033823063</t>
  </si>
  <si>
    <t>ul. Korczaka 23, 86-300 Grudziądz (boisko Orlik)</t>
  </si>
  <si>
    <t>PL0037920045825300</t>
  </si>
  <si>
    <t>ul. Śniadeckich (teren rekreacyjny), dz.106-60/9, 86-300 Grudziądz</t>
  </si>
  <si>
    <t>PL0037920000600809</t>
  </si>
  <si>
    <t>40 kW</t>
  </si>
  <si>
    <t>PPE_SID</t>
  </si>
  <si>
    <t>PPE_GS1</t>
  </si>
  <si>
    <t>MIEJSCOWOSC</t>
  </si>
  <si>
    <t>ULICA</t>
  </si>
  <si>
    <t>NR_BUDYNKU</t>
  </si>
  <si>
    <t>NR_LOKALU</t>
  </si>
  <si>
    <t>NAZWA_KONTRAHENTA</t>
  </si>
  <si>
    <t>NIP</t>
  </si>
  <si>
    <t>PL0037920041499403</t>
  </si>
  <si>
    <t>590243892020663186</t>
  </si>
  <si>
    <t>Grudziądz</t>
  </si>
  <si>
    <t>Miła</t>
  </si>
  <si>
    <t>GMINA-MIASTO GRUDZIĄDZ</t>
  </si>
  <si>
    <t>8762426842</t>
  </si>
  <si>
    <t>PL0037920045738404</t>
  </si>
  <si>
    <t>590243892020408510</t>
  </si>
  <si>
    <t>Parkowa</t>
  </si>
  <si>
    <t>590243892020704308</t>
  </si>
  <si>
    <t>Lipowa</t>
  </si>
  <si>
    <t>33</t>
  </si>
  <si>
    <t>PL0037920015791672</t>
  </si>
  <si>
    <t>590243892020357467</t>
  </si>
  <si>
    <t>Józefa Wybickiego</t>
  </si>
  <si>
    <t>6/8</t>
  </si>
  <si>
    <t>8</t>
  </si>
  <si>
    <t xml:space="preserve">Gmina Miasto Grudziądz </t>
  </si>
  <si>
    <t>PL0037920048329112</t>
  </si>
  <si>
    <t>590243892021043116</t>
  </si>
  <si>
    <t>Gen. Józefa Hallera</t>
  </si>
  <si>
    <t>PL0037920043313000</t>
  </si>
  <si>
    <t>590243892020934682</t>
  </si>
  <si>
    <t>Ludwika Waryńskiego [ul.]</t>
  </si>
  <si>
    <t>PL0037920015786723</t>
  </si>
  <si>
    <t>590243892020279912</t>
  </si>
  <si>
    <t>Nadgórna</t>
  </si>
  <si>
    <t>590243892021147760</t>
  </si>
  <si>
    <t>37</t>
  </si>
  <si>
    <t>590243892020311346</t>
  </si>
  <si>
    <t>25</t>
  </si>
  <si>
    <t>PL0037920015779245</t>
  </si>
  <si>
    <t>590243892020767259</t>
  </si>
  <si>
    <t>Chełmińska</t>
  </si>
  <si>
    <t>590243892020369859</t>
  </si>
  <si>
    <t>al. 23 Stycznia</t>
  </si>
  <si>
    <t>30</t>
  </si>
  <si>
    <t>PL0037920015831179</t>
  </si>
  <si>
    <t>590243892020242978</t>
  </si>
  <si>
    <t>Lotnicza</t>
  </si>
  <si>
    <t>9</t>
  </si>
  <si>
    <t xml:space="preserve">GMINA MIASTO GRUDZIĄDZ </t>
  </si>
  <si>
    <t>PL0037920048214530</t>
  </si>
  <si>
    <t>590243892021011450</t>
  </si>
  <si>
    <t>Andrzeja Frycza-Modrzewskiego</t>
  </si>
  <si>
    <t>PL0037920015777629</t>
  </si>
  <si>
    <t>590243892020312435</t>
  </si>
  <si>
    <t>Kalinkowa</t>
  </si>
  <si>
    <t>PL0037920015787632</t>
  </si>
  <si>
    <t>590243892020775308</t>
  </si>
  <si>
    <t>Sienkiewicza</t>
  </si>
  <si>
    <t>PL0037920038849784</t>
  </si>
  <si>
    <t>590243892020821234</t>
  </si>
  <si>
    <t>Solidarności</t>
  </si>
  <si>
    <t>PL0037920015792581</t>
  </si>
  <si>
    <t>590243892021171321</t>
  </si>
  <si>
    <t>Karabinierów</t>
  </si>
  <si>
    <t>590243892020827694</t>
  </si>
  <si>
    <t>Za Basenem</t>
  </si>
  <si>
    <t>2</t>
  </si>
  <si>
    <t>590243892020902841</t>
  </si>
  <si>
    <t>Mikołaja z Ryńska</t>
  </si>
  <si>
    <t>6</t>
  </si>
  <si>
    <t>590243892041304228</t>
  </si>
  <si>
    <t>Śniadeckich</t>
  </si>
  <si>
    <t>dz. 60/9</t>
  </si>
  <si>
    <t>GMINA MIASTO GRUDZIĄDZ - MIEJSKI OŚRODEK REKREACJI I WYPOCZYNKU</t>
  </si>
  <si>
    <t>PL0037920015790157</t>
  </si>
  <si>
    <t>590243892020373917</t>
  </si>
  <si>
    <t>22</t>
  </si>
  <si>
    <t>590243892040369037</t>
  </si>
  <si>
    <t>Zamkowa</t>
  </si>
  <si>
    <t>dz. 1/1</t>
  </si>
  <si>
    <t>590243892020286132</t>
  </si>
  <si>
    <t>12</t>
  </si>
  <si>
    <t>PL0037920047902716</t>
  </si>
  <si>
    <t>590243892021008269</t>
  </si>
  <si>
    <t>DZ 71/50</t>
  </si>
  <si>
    <t>590243892020708870</t>
  </si>
  <si>
    <t>Biały Bór</t>
  </si>
  <si>
    <t>PL0037920015779750</t>
  </si>
  <si>
    <t>590243892020676445</t>
  </si>
  <si>
    <t>Dr. Jana Sujkowskiego</t>
  </si>
  <si>
    <t>590243892020929763</t>
  </si>
  <si>
    <t>PL0037920015788844</t>
  </si>
  <si>
    <t>590243892020520403</t>
  </si>
  <si>
    <t>Saperów</t>
  </si>
  <si>
    <t>590243892020763718</t>
  </si>
  <si>
    <t>Spichrzowa</t>
  </si>
  <si>
    <t>40</t>
  </si>
  <si>
    <t>GMINA MIASTA GRUDZIĄDZ</t>
  </si>
  <si>
    <t>PL0037920015788541</t>
  </si>
  <si>
    <t>590243892020760328</t>
  </si>
  <si>
    <t>Armii Krajowej</t>
  </si>
  <si>
    <t>590243892020723118</t>
  </si>
  <si>
    <t>al. Sportowców</t>
  </si>
  <si>
    <t>590243892021082276</t>
  </si>
  <si>
    <t>32</t>
  </si>
  <si>
    <t>PL0037920015781770</t>
  </si>
  <si>
    <t>590243892020184124</t>
  </si>
  <si>
    <t>Kochanowskiego</t>
  </si>
  <si>
    <t>590243892020408176</t>
  </si>
  <si>
    <t>Jana III Sobieskiego</t>
  </si>
  <si>
    <t>PL0037920015781164</t>
  </si>
  <si>
    <t>590243892020938932</t>
  </si>
  <si>
    <t>590243892020325015</t>
  </si>
  <si>
    <t>Janusza Korczaka</t>
  </si>
  <si>
    <t>21</t>
  </si>
  <si>
    <t>590243892020760083</t>
  </si>
  <si>
    <t>Czarnieckiego</t>
  </si>
  <si>
    <t>590243892021121937</t>
  </si>
  <si>
    <t>Jaśminowa [ul.]</t>
  </si>
  <si>
    <t>590243892020522810</t>
  </si>
  <si>
    <t>4</t>
  </si>
  <si>
    <t>590243892021033452</t>
  </si>
  <si>
    <t>Portowa [ul.]</t>
  </si>
  <si>
    <t>DZ. 48, 52, 53</t>
  </si>
  <si>
    <t>590243892021046735</t>
  </si>
  <si>
    <t>Ludwika Waryńskiego</t>
  </si>
  <si>
    <t>78</t>
  </si>
  <si>
    <t>PL0037920015793389</t>
  </si>
  <si>
    <t>590243892021068737</t>
  </si>
  <si>
    <t>Anny Walentynowicz</t>
  </si>
  <si>
    <t>590243892020995263</t>
  </si>
  <si>
    <t>PL0037920015790460</t>
  </si>
  <si>
    <t>590243892020804404</t>
  </si>
  <si>
    <t>Legionów</t>
  </si>
  <si>
    <t>27</t>
  </si>
  <si>
    <t>PL0037920015778841</t>
  </si>
  <si>
    <t>590243892020854812</t>
  </si>
  <si>
    <t>590243892020841690</t>
  </si>
  <si>
    <t>19</t>
  </si>
  <si>
    <t>PL0037920015787329</t>
  </si>
  <si>
    <t>590243892020509590</t>
  </si>
  <si>
    <t>Wyzwolenia</t>
  </si>
  <si>
    <t>590243892020857158</t>
  </si>
  <si>
    <t>Narutowicza</t>
  </si>
  <si>
    <t>590243892020170899</t>
  </si>
  <si>
    <t>Kościelna</t>
  </si>
  <si>
    <t>15</t>
  </si>
  <si>
    <t>590243892020369866</t>
  </si>
  <si>
    <t>Dworcowa</t>
  </si>
  <si>
    <t>35</t>
  </si>
  <si>
    <t>590243892020772437</t>
  </si>
  <si>
    <t>Ignacego Paderewskiego</t>
  </si>
  <si>
    <t>10</t>
  </si>
  <si>
    <t>PL0037920015791066</t>
  </si>
  <si>
    <t>590243892020715366</t>
  </si>
  <si>
    <t>Stefczyka [ul.]</t>
  </si>
  <si>
    <t>PL0037920015792379</t>
  </si>
  <si>
    <t>590243892020506926</t>
  </si>
  <si>
    <t>Różana</t>
  </si>
  <si>
    <t>26</t>
  </si>
  <si>
    <t>29</t>
  </si>
  <si>
    <t>590243892020357122</t>
  </si>
  <si>
    <t>PL0037920000277008</t>
  </si>
  <si>
    <t>590243892021174599</t>
  </si>
  <si>
    <t>droga Kujawska</t>
  </si>
  <si>
    <t>590243892020958459</t>
  </si>
  <si>
    <t>PL0037920015788743</t>
  </si>
  <si>
    <t>590243892020693459</t>
  </si>
  <si>
    <t>Kościuszki</t>
  </si>
  <si>
    <t>590243892020932763</t>
  </si>
  <si>
    <t>Nauczycielska</t>
  </si>
  <si>
    <t>590243892020416119</t>
  </si>
  <si>
    <t>droga Jeziorna [droga]</t>
  </si>
  <si>
    <t>1</t>
  </si>
  <si>
    <t>PL0037920015785713</t>
  </si>
  <si>
    <t>590243892020955144</t>
  </si>
  <si>
    <t>Gen. Józefa Kustronia</t>
  </si>
  <si>
    <t>590243892020296216</t>
  </si>
  <si>
    <t>Curie-Skłodowskiej</t>
  </si>
  <si>
    <t>22/24</t>
  </si>
  <si>
    <t>590243892020406219</t>
  </si>
  <si>
    <t>590243892020411503</t>
  </si>
  <si>
    <t>1/3</t>
  </si>
  <si>
    <t>590243892020725327</t>
  </si>
  <si>
    <t>590243892020817459</t>
  </si>
  <si>
    <t>droga Mazurska</t>
  </si>
  <si>
    <t>590243892021135309</t>
  </si>
  <si>
    <t>Marsz. Józefa Piłsudskiego</t>
  </si>
  <si>
    <t>14</t>
  </si>
  <si>
    <t>PL0037920042907418</t>
  </si>
  <si>
    <t>590243892020724641</t>
  </si>
  <si>
    <t>droga Mazowiecka</t>
  </si>
  <si>
    <t>DZ 33</t>
  </si>
  <si>
    <t>590243892020599706</t>
  </si>
  <si>
    <t>Marcinkowskiego</t>
  </si>
  <si>
    <t>590243892020465070</t>
  </si>
  <si>
    <t>gen. Józefa Hallera</t>
  </si>
  <si>
    <t>590243892020837341</t>
  </si>
  <si>
    <t>PL0037920122793180</t>
  </si>
  <si>
    <t>590243892020581831</t>
  </si>
  <si>
    <t>Konstytucji 3 Maja [ul.]</t>
  </si>
  <si>
    <t>PL0037920015788945</t>
  </si>
  <si>
    <t>590243892020455446</t>
  </si>
  <si>
    <t>590243892021096723</t>
  </si>
  <si>
    <t>PL0037920048144509</t>
  </si>
  <si>
    <t>590243892021008825</t>
  </si>
  <si>
    <t>PL0037920015782477</t>
  </si>
  <si>
    <t>590243892021086380</t>
  </si>
  <si>
    <t>Jerzego Jalkowskiego [ul.]</t>
  </si>
  <si>
    <t>590243892020480288</t>
  </si>
  <si>
    <t>PL0037920043453042</t>
  </si>
  <si>
    <t>590243892020931742</t>
  </si>
  <si>
    <t>Kwidzyńska</t>
  </si>
  <si>
    <t>590243892020989378</t>
  </si>
  <si>
    <t>Groblowa</t>
  </si>
  <si>
    <t>590243892020339593</t>
  </si>
  <si>
    <t>590243892021141904</t>
  </si>
  <si>
    <t>Kasprowicza</t>
  </si>
  <si>
    <t>PL0037920015787228</t>
  </si>
  <si>
    <t>590243892020318284</t>
  </si>
  <si>
    <t>Moniuszki</t>
  </si>
  <si>
    <t>PL0037920015793591</t>
  </si>
  <si>
    <t>590243892021102387</t>
  </si>
  <si>
    <t>PL0037920015785107</t>
  </si>
  <si>
    <t>590243892020384111</t>
  </si>
  <si>
    <t>PL0037920037614046</t>
  </si>
  <si>
    <t>590243892020188382</t>
  </si>
  <si>
    <t>Konstantego Gałczyńskiego</t>
  </si>
  <si>
    <t>590243892021000157</t>
  </si>
  <si>
    <t>ks. Dr. Władysława Łęgi</t>
  </si>
  <si>
    <t>17</t>
  </si>
  <si>
    <t>PL0037920015782578</t>
  </si>
  <si>
    <t>590243892020879532</t>
  </si>
  <si>
    <t>droga Kurpiowska</t>
  </si>
  <si>
    <t>PL0037920015782881</t>
  </si>
  <si>
    <t>590243892020444228</t>
  </si>
  <si>
    <t>PL0037920028465431</t>
  </si>
  <si>
    <t>590243892020943868</t>
  </si>
  <si>
    <t>Józefa Włodka</t>
  </si>
  <si>
    <t>PL0037920015780760</t>
  </si>
  <si>
    <t>590243892020896270</t>
  </si>
  <si>
    <t>Aleksandra Gierymskiego [ul.]</t>
  </si>
  <si>
    <t>PL0037920047591811</t>
  </si>
  <si>
    <t>590243892020965983</t>
  </si>
  <si>
    <t>Rynek</t>
  </si>
  <si>
    <t>PL0037920015781467</t>
  </si>
  <si>
    <t>590243892020338268</t>
  </si>
  <si>
    <t>Rybacka [ul.]</t>
  </si>
  <si>
    <t>590243892020645571</t>
  </si>
  <si>
    <t>23</t>
  </si>
  <si>
    <t>PL0037920015791975</t>
  </si>
  <si>
    <t>590243892020337384</t>
  </si>
  <si>
    <t>28</t>
  </si>
  <si>
    <t>590243892020986414</t>
  </si>
  <si>
    <t>590243892020474546</t>
  </si>
  <si>
    <t>Kasprowicza [ul.]</t>
  </si>
  <si>
    <t>PL0037920015787430</t>
  </si>
  <si>
    <t>590243892020824891</t>
  </si>
  <si>
    <t>Rapackiego</t>
  </si>
  <si>
    <t>48</t>
  </si>
  <si>
    <t>PL0037920015791571</t>
  </si>
  <si>
    <t>590243892020835590</t>
  </si>
  <si>
    <t>PL0037920015779649</t>
  </si>
  <si>
    <t>590243892021151040</t>
  </si>
  <si>
    <t>PL0037920015791268</t>
  </si>
  <si>
    <t>590243892020506919</t>
  </si>
  <si>
    <t>Toruńska</t>
  </si>
  <si>
    <t>PL0037920015784396</t>
  </si>
  <si>
    <t>590243892020695675</t>
  </si>
  <si>
    <t>WIGURY</t>
  </si>
  <si>
    <t>590243892020933104</t>
  </si>
  <si>
    <t>590243892020948856</t>
  </si>
  <si>
    <t>PL0037920015783285</t>
  </si>
  <si>
    <t>590243892020549725</t>
  </si>
  <si>
    <t>Konwaliowa [ul.]</t>
  </si>
  <si>
    <t>PL0037920015780356</t>
  </si>
  <si>
    <t>590243892020279073</t>
  </si>
  <si>
    <t>Floriana Ceynowy [ul.]</t>
  </si>
  <si>
    <t>PL0037920015779952</t>
  </si>
  <si>
    <t>590243892020434724</t>
  </si>
  <si>
    <t>590243892020822439</t>
  </si>
  <si>
    <t>Alfonsa Hoffmanna</t>
  </si>
  <si>
    <t>PL0037920015788036</t>
  </si>
  <si>
    <t>590243892020716738</t>
  </si>
  <si>
    <t>PL0037920015787935</t>
  </si>
  <si>
    <t>590243892020899059</t>
  </si>
  <si>
    <t>Klasztorna [ul.]</t>
  </si>
  <si>
    <t>PL0037920030493842</t>
  </si>
  <si>
    <t>590243892020353322</t>
  </si>
  <si>
    <t>PL0037920015789450</t>
  </si>
  <si>
    <t>590243892020896768</t>
  </si>
  <si>
    <t>590243892020301309</t>
  </si>
  <si>
    <t>PL0037920124036194</t>
  </si>
  <si>
    <t>590243892020417901</t>
  </si>
  <si>
    <t>Dębowa</t>
  </si>
  <si>
    <t>DZ.154-6</t>
  </si>
  <si>
    <t>590243892021033667</t>
  </si>
  <si>
    <t>Portowa</t>
  </si>
  <si>
    <t>590243892020675561</t>
  </si>
  <si>
    <t>PL0037920015792278</t>
  </si>
  <si>
    <t>590243892020617974</t>
  </si>
  <si>
    <t>PL0037920015791470</t>
  </si>
  <si>
    <t>590243892020843526</t>
  </si>
  <si>
    <t>Magazynowa [ul.]</t>
  </si>
  <si>
    <t>PL0037920015791773</t>
  </si>
  <si>
    <t>590243892020178499</t>
  </si>
  <si>
    <t>PL0037920000028604</t>
  </si>
  <si>
    <t>590243892021053122</t>
  </si>
  <si>
    <t>sygnalizacja świetlna Wybickiego-Sikorskiego</t>
  </si>
  <si>
    <t>PL0037920015793288</t>
  </si>
  <si>
    <t>590243892021027475</t>
  </si>
  <si>
    <t>31</t>
  </si>
  <si>
    <t>590243892020447670</t>
  </si>
  <si>
    <t>590243892020495374</t>
  </si>
  <si>
    <t>PL0037920000089403</t>
  </si>
  <si>
    <t>590243892021141188</t>
  </si>
  <si>
    <t>590243892020216474</t>
  </si>
  <si>
    <t>590243892021012389</t>
  </si>
  <si>
    <t>PL0037920047146318</t>
  </si>
  <si>
    <t>590243892020554347</t>
  </si>
  <si>
    <t>PL0037920015780962</t>
  </si>
  <si>
    <t>590243892020925666</t>
  </si>
  <si>
    <t>2 STACJA</t>
  </si>
  <si>
    <t>590243892020918996</t>
  </si>
  <si>
    <t>3/5</t>
  </si>
  <si>
    <t>590243892040104164</t>
  </si>
  <si>
    <t>Wiślana</t>
  </si>
  <si>
    <t>7a</t>
  </si>
  <si>
    <t>PL0037920015788440</t>
  </si>
  <si>
    <t>590243892020860752</t>
  </si>
  <si>
    <t>PL0037920015793187</t>
  </si>
  <si>
    <t>590243892020283957</t>
  </si>
  <si>
    <t>590243892021033674</t>
  </si>
  <si>
    <t>DZ. 48,52,53</t>
  </si>
  <si>
    <t>PL0037920043453143</t>
  </si>
  <si>
    <t>590243892020606367</t>
  </si>
  <si>
    <t>PL0037920015793490</t>
  </si>
  <si>
    <t>590243892020781415</t>
  </si>
  <si>
    <t>Gdyńska [ul.]</t>
  </si>
  <si>
    <t>PL0037920015790662</t>
  </si>
  <si>
    <t>590243892020448943</t>
  </si>
  <si>
    <t>PL0037920015782073</t>
  </si>
  <si>
    <t>590243892020269050</t>
  </si>
  <si>
    <t>Łyskowskiego</t>
  </si>
  <si>
    <t>PL0037920015779043</t>
  </si>
  <si>
    <t>590243892020705572</t>
  </si>
  <si>
    <t>Wiktora Kulerskiego</t>
  </si>
  <si>
    <t>PL0037920015779346</t>
  </si>
  <si>
    <t>590243892020614898</t>
  </si>
  <si>
    <t>PL0037920046548857</t>
  </si>
  <si>
    <t>590243892021080371</t>
  </si>
  <si>
    <t>Południowa</t>
  </si>
  <si>
    <t>590243892020428747</t>
  </si>
  <si>
    <t>39</t>
  </si>
  <si>
    <t>PL0037920015785208</t>
  </si>
  <si>
    <t>590243892020436766</t>
  </si>
  <si>
    <t>590243892020613143</t>
  </si>
  <si>
    <t>590243892020934880</t>
  </si>
  <si>
    <t>PL0037920015785612</t>
  </si>
  <si>
    <t>590243892020918798</t>
  </si>
  <si>
    <t>Ppłk. Pil. Stanisława Skarżyńskiego</t>
  </si>
  <si>
    <t>PL0037920015782982</t>
  </si>
  <si>
    <t>590243892020793722</t>
  </si>
  <si>
    <t>PL0037920015789854</t>
  </si>
  <si>
    <t>590243892020455453</t>
  </si>
  <si>
    <t>Zachodnia [ul.]</t>
  </si>
  <si>
    <t>PL0037920015786016</t>
  </si>
  <si>
    <t>590243892020636746</t>
  </si>
  <si>
    <t>PL0037920049199280</t>
  </si>
  <si>
    <t>590243892021062261</t>
  </si>
  <si>
    <t>Marsz. Ferdynanda Focha</t>
  </si>
  <si>
    <t>PL0037920000603907</t>
  </si>
  <si>
    <t>590243892041345283</t>
  </si>
  <si>
    <t>dz. 203/8</t>
  </si>
  <si>
    <t>PL0037920015789046</t>
  </si>
  <si>
    <t>590243892020630218</t>
  </si>
  <si>
    <t>Piastowska</t>
  </si>
  <si>
    <t>szafka ośw.</t>
  </si>
  <si>
    <t>590243892020732530</t>
  </si>
  <si>
    <t>PL0037920015778942</t>
  </si>
  <si>
    <t>590243892020718503</t>
  </si>
  <si>
    <t>PL0037920000028708</t>
  </si>
  <si>
    <t>590243892021053047</t>
  </si>
  <si>
    <t>590243892020562441</t>
  </si>
  <si>
    <t>590243892020681296</t>
  </si>
  <si>
    <t>51</t>
  </si>
  <si>
    <t>PL0037920015790561</t>
  </si>
  <si>
    <t>590243892020330880</t>
  </si>
  <si>
    <t>PL0037920015782275</t>
  </si>
  <si>
    <t>590243892020673208</t>
  </si>
  <si>
    <t>PL0037920015780255</t>
  </si>
  <si>
    <t>590243892020391690</t>
  </si>
  <si>
    <t>szafka ośw. przy st.trafo Mazurska</t>
  </si>
  <si>
    <t>PL0037920015785309</t>
  </si>
  <si>
    <t>590243892020461478</t>
  </si>
  <si>
    <t>Ikara</t>
  </si>
  <si>
    <t>PL0037920015785511</t>
  </si>
  <si>
    <t>590243892021051432</t>
  </si>
  <si>
    <t>590243892020817329</t>
  </si>
  <si>
    <t>Gen. Sikorskiego</t>
  </si>
  <si>
    <t>42</t>
  </si>
  <si>
    <t>590243892021094552</t>
  </si>
  <si>
    <t>PL0037920015784703</t>
  </si>
  <si>
    <t>590243892020636753</t>
  </si>
  <si>
    <t>128</t>
  </si>
  <si>
    <t>PL0037920015779447</t>
  </si>
  <si>
    <t>590243892020856670</t>
  </si>
  <si>
    <t>PL0037920015789349</t>
  </si>
  <si>
    <t>590243892020283964</t>
  </si>
  <si>
    <t>590243892020232313</t>
  </si>
  <si>
    <t>7</t>
  </si>
  <si>
    <t>590243892021185748</t>
  </si>
  <si>
    <t>590243892020462734</t>
  </si>
  <si>
    <t>Dywizjonu 303</t>
  </si>
  <si>
    <t>590243892020406387</t>
  </si>
  <si>
    <t>590243892020671785</t>
  </si>
  <si>
    <t>Forteczna</t>
  </si>
  <si>
    <t>590243892021040863</t>
  </si>
  <si>
    <t>590243892020249984</t>
  </si>
  <si>
    <t>PL0037920015788137</t>
  </si>
  <si>
    <t>590243892020764487</t>
  </si>
  <si>
    <t>gen. Sikorskiego</t>
  </si>
  <si>
    <t>PL0037920015787733</t>
  </si>
  <si>
    <t>590243892021100963</t>
  </si>
  <si>
    <t>590243892020371319</t>
  </si>
  <si>
    <t>590243892020868017</t>
  </si>
  <si>
    <t>Konarskiego</t>
  </si>
  <si>
    <t>590243892020412128</t>
  </si>
  <si>
    <t>PL0037920015781366</t>
  </si>
  <si>
    <t>590243892020178673</t>
  </si>
  <si>
    <t>590243892020410636</t>
  </si>
  <si>
    <t>5/7</t>
  </si>
  <si>
    <t>PL0037920015781871</t>
  </si>
  <si>
    <t>590243892020787325</t>
  </si>
  <si>
    <t>PL0037920015792076</t>
  </si>
  <si>
    <t>590243892020706111</t>
  </si>
  <si>
    <t>PL0037920000062310</t>
  </si>
  <si>
    <t>590243892021056383</t>
  </si>
  <si>
    <t>PL0037920015780558</t>
  </si>
  <si>
    <t>590243892021114458</t>
  </si>
  <si>
    <t>590243892020170301</t>
  </si>
  <si>
    <t>590243892020258832</t>
  </si>
  <si>
    <t>PL0037920015792985</t>
  </si>
  <si>
    <t>590243892020457327</t>
  </si>
  <si>
    <t>590243892020251413</t>
  </si>
  <si>
    <t>Ryszarda Milczewskiego-Bruna</t>
  </si>
  <si>
    <t>5</t>
  </si>
  <si>
    <t>PL0037920015778740</t>
  </si>
  <si>
    <t>590243892021163104</t>
  </si>
  <si>
    <t>PL0037920045852275</t>
  </si>
  <si>
    <t>590243892020593780</t>
  </si>
  <si>
    <t>80</t>
  </si>
  <si>
    <t>590243892020698058</t>
  </si>
  <si>
    <t>PL0037920015779144</t>
  </si>
  <si>
    <t>590243892020172114</t>
  </si>
  <si>
    <t>Bydgoska</t>
  </si>
  <si>
    <t>11</t>
  </si>
  <si>
    <t>PL0037920015786319</t>
  </si>
  <si>
    <t>590243892020264253</t>
  </si>
  <si>
    <t>Wąska</t>
  </si>
  <si>
    <t>590243892020838027</t>
  </si>
  <si>
    <t>104</t>
  </si>
  <si>
    <t>PL0037920000028500</t>
  </si>
  <si>
    <t>590243892021052903</t>
  </si>
  <si>
    <t>590243892020181475</t>
  </si>
  <si>
    <t>590243892020396688</t>
  </si>
  <si>
    <t>590243892020244521</t>
  </si>
  <si>
    <t>PL0037920000046102</t>
  </si>
  <si>
    <t>590243892021055799</t>
  </si>
  <si>
    <t>590243892020952600</t>
  </si>
  <si>
    <t>al. Królowej Jadwigi</t>
  </si>
  <si>
    <t>590243892020411251</t>
  </si>
  <si>
    <t>PL0037920041962777</t>
  </si>
  <si>
    <t>590243892020575762</t>
  </si>
  <si>
    <t>droga Łąkowa</t>
  </si>
  <si>
    <t>PL0037920015781972</t>
  </si>
  <si>
    <t>590243892020572747</t>
  </si>
  <si>
    <t>Kunickiego</t>
  </si>
  <si>
    <t>590243892021033650</t>
  </si>
  <si>
    <t xml:space="preserve">Gmina - Miasto Grudziądz </t>
  </si>
  <si>
    <t>PL0037920015778134</t>
  </si>
  <si>
    <t>590243892020675585</t>
  </si>
  <si>
    <t>Jackowskiego</t>
  </si>
  <si>
    <t>44</t>
  </si>
  <si>
    <t>PL0037920015780861</t>
  </si>
  <si>
    <t>590243892020730925</t>
  </si>
  <si>
    <t>Leona Wyczółkowskiego [ul.]</t>
  </si>
  <si>
    <t>590243892020636715</t>
  </si>
  <si>
    <t>111</t>
  </si>
  <si>
    <t>PL0037920015785006</t>
  </si>
  <si>
    <t>590243892020731649</t>
  </si>
  <si>
    <t>PL0037920015792884</t>
  </si>
  <si>
    <t>590243892020279929</t>
  </si>
  <si>
    <t>Konarskiego [ul.]</t>
  </si>
  <si>
    <t>590243892020262525</t>
  </si>
  <si>
    <t>PL0037920000028303</t>
  </si>
  <si>
    <t>590243892021052958</t>
  </si>
  <si>
    <t>PL0037920015778639</t>
  </si>
  <si>
    <t>590243892020859855</t>
  </si>
  <si>
    <t>PL0037920015778033</t>
  </si>
  <si>
    <t>590243892020830533</t>
  </si>
  <si>
    <t>Władysława Reymonta [ul.]</t>
  </si>
  <si>
    <t>Przy st. trafo Reymonta- szafka ośw.</t>
  </si>
  <si>
    <t>PL0037920015778235</t>
  </si>
  <si>
    <t>590243892020512262</t>
  </si>
  <si>
    <t>PL0037920015783083</t>
  </si>
  <si>
    <t>590243892020793739</t>
  </si>
  <si>
    <t>PL0037920015777528</t>
  </si>
  <si>
    <t>590243892020902926</t>
  </si>
  <si>
    <t>Mikołaja Kopernika [ul.]</t>
  </si>
  <si>
    <t>PL0037920015777831</t>
  </si>
  <si>
    <t>590243892020942045</t>
  </si>
  <si>
    <t>Wawrzyniaka</t>
  </si>
  <si>
    <t>590243892020292034</t>
  </si>
  <si>
    <t>590243892020904883</t>
  </si>
  <si>
    <t>DZ.13-1/8 (sprz. biletów na przychodni)</t>
  </si>
  <si>
    <t>PL0037920015781669</t>
  </si>
  <si>
    <t>590243892020345440</t>
  </si>
  <si>
    <t>PL0037920048623445</t>
  </si>
  <si>
    <t>590243892021019395</t>
  </si>
  <si>
    <t>590243892020354138</t>
  </si>
  <si>
    <t>590243892020521974</t>
  </si>
  <si>
    <t>590243892021012501</t>
  </si>
  <si>
    <t>PL0037920015784804</t>
  </si>
  <si>
    <t>590243892020533229</t>
  </si>
  <si>
    <t>590243892020305260</t>
  </si>
  <si>
    <t>PL0037920015772171</t>
  </si>
  <si>
    <t>590243892020256333</t>
  </si>
  <si>
    <t>PL0037920015792682</t>
  </si>
  <si>
    <t>590243892020490119</t>
  </si>
  <si>
    <t>590243892020783495</t>
  </si>
  <si>
    <t>Słowackiego</t>
  </si>
  <si>
    <t>dz 4/1</t>
  </si>
  <si>
    <t>PL0037920030479492</t>
  </si>
  <si>
    <t>590243892020522087</t>
  </si>
  <si>
    <t>Kociewska [ul.]</t>
  </si>
  <si>
    <t>PL0037920015782780</t>
  </si>
  <si>
    <t>590243892020270216</t>
  </si>
  <si>
    <t>Jesienna [ul.]</t>
  </si>
  <si>
    <t>PL0037920015792783</t>
  </si>
  <si>
    <t>590243892020771676</t>
  </si>
  <si>
    <t>57</t>
  </si>
  <si>
    <t>PL0037920015792480</t>
  </si>
  <si>
    <t>590243892020618018</t>
  </si>
  <si>
    <t>Szarotkowa [ul.]</t>
  </si>
  <si>
    <t>PL0037920047146217</t>
  </si>
  <si>
    <t>590243892020406875</t>
  </si>
  <si>
    <t>PL0037920015789551</t>
  </si>
  <si>
    <t>590243892020787318</t>
  </si>
  <si>
    <t>590243892020267308</t>
  </si>
  <si>
    <t>Mickiewicza</t>
  </si>
  <si>
    <t>PL0037920015788642</t>
  </si>
  <si>
    <t>590243892020879372</t>
  </si>
  <si>
    <t>Pułaskiego</t>
  </si>
  <si>
    <t>PL0037920015788339</t>
  </si>
  <si>
    <t>590243892020892166</t>
  </si>
  <si>
    <t>Gen. Bema [ul.]</t>
  </si>
  <si>
    <t>590243892020985110</t>
  </si>
  <si>
    <t>590243892020697587</t>
  </si>
  <si>
    <t>Młyńska</t>
  </si>
  <si>
    <t>PL0037920042700987</t>
  </si>
  <si>
    <t>590243892020400910</t>
  </si>
  <si>
    <t>PL0037920015781568</t>
  </si>
  <si>
    <t>590243892020667955</t>
  </si>
  <si>
    <t>16</t>
  </si>
  <si>
    <t>PL0037920015790763</t>
  </si>
  <si>
    <t>590243892020363666</t>
  </si>
  <si>
    <t>Leśna [ul.]</t>
  </si>
  <si>
    <t>PL0037920015783386</t>
  </si>
  <si>
    <t>590243892020688394</t>
  </si>
  <si>
    <t>Bukowa [ul.]</t>
  </si>
  <si>
    <t>PL0037920015789955</t>
  </si>
  <si>
    <t>590243892020968779</t>
  </si>
  <si>
    <t>pl. Niepodległości</t>
  </si>
  <si>
    <t>PL0037920034319076</t>
  </si>
  <si>
    <t>590243892020189259</t>
  </si>
  <si>
    <t>Elizy Orzeszkowej [ul.]</t>
  </si>
  <si>
    <t>PL0037920015779851</t>
  </si>
  <si>
    <t>590243892021135262</t>
  </si>
  <si>
    <t>PL0037920015789147</t>
  </si>
  <si>
    <t>590243892020617967</t>
  </si>
  <si>
    <t>PL0037920015790864</t>
  </si>
  <si>
    <t>590243892020902636</t>
  </si>
  <si>
    <t>Gryfa Pomorskiego</t>
  </si>
  <si>
    <t>PL0037920015778538</t>
  </si>
  <si>
    <t>590243892020241223</t>
  </si>
  <si>
    <t>PL0037920015784602</t>
  </si>
  <si>
    <t>590243892020551247</t>
  </si>
  <si>
    <t>gen. Tadeusza Bora-Komorowskiego</t>
  </si>
  <si>
    <t>590243892020942915</t>
  </si>
  <si>
    <t>PL0037920015830775</t>
  </si>
  <si>
    <t>590243892021065583</t>
  </si>
  <si>
    <t>590243892020303136</t>
  </si>
  <si>
    <t>PL0037920028727735</t>
  </si>
  <si>
    <t>590243892020184971</t>
  </si>
  <si>
    <t>PL0037920000458410</t>
  </si>
  <si>
    <t>590243892040545356</t>
  </si>
  <si>
    <t>3</t>
  </si>
  <si>
    <t>590243892021118890</t>
  </si>
  <si>
    <t>PL0037920047406093</t>
  </si>
  <si>
    <t>590243892020653620</t>
  </si>
  <si>
    <t>590243892020928124</t>
  </si>
  <si>
    <t>PL0037920036466315</t>
  </si>
  <si>
    <t>590243892021053788</t>
  </si>
  <si>
    <t>24A</t>
  </si>
  <si>
    <t>590243892021033681</t>
  </si>
  <si>
    <t>PL0037920015782376</t>
  </si>
  <si>
    <t>590243892020854829</t>
  </si>
  <si>
    <t>PL0037920015784501</t>
  </si>
  <si>
    <t>590243892020854997</t>
  </si>
  <si>
    <t>Warszawska</t>
  </si>
  <si>
    <t>PL0037920015786824</t>
  </si>
  <si>
    <t>590243892020193119</t>
  </si>
  <si>
    <t>590243892020602185</t>
  </si>
  <si>
    <t>PL0037920000028407</t>
  </si>
  <si>
    <t>590243892021053009</t>
  </si>
  <si>
    <t>590243892020167066</t>
  </si>
  <si>
    <t>24</t>
  </si>
  <si>
    <t>PL0037920000089206</t>
  </si>
  <si>
    <t>590243892021141720</t>
  </si>
  <si>
    <t>PL0037920015786117</t>
  </si>
  <si>
    <t>590243892020593285</t>
  </si>
  <si>
    <t>PL0037920030493741</t>
  </si>
  <si>
    <t>590243892021083105</t>
  </si>
  <si>
    <t>110</t>
  </si>
  <si>
    <t>590243892020250461</t>
  </si>
  <si>
    <t>PL0037920000050504</t>
  </si>
  <si>
    <t>590243892021063640</t>
  </si>
  <si>
    <t>PL0037920046453473</t>
  </si>
  <si>
    <t>590243892020196561</t>
  </si>
  <si>
    <t>PL0037920038185134</t>
  </si>
  <si>
    <t>590243892021072895</t>
  </si>
  <si>
    <t>183</t>
  </si>
  <si>
    <t>PL0037920015783790</t>
  </si>
  <si>
    <t>590243892020824730</t>
  </si>
  <si>
    <t>590243892020258191</t>
  </si>
  <si>
    <t>PL0037920048095605</t>
  </si>
  <si>
    <t>590243892021008566</t>
  </si>
  <si>
    <t>590243892040377629</t>
  </si>
  <si>
    <t>Dr. Ludwika Rydygiera</t>
  </si>
  <si>
    <t>590243892020626372</t>
  </si>
  <si>
    <t>PL0037920015785814</t>
  </si>
  <si>
    <t>590243892020264246</t>
  </si>
  <si>
    <t>PL0037920015780053</t>
  </si>
  <si>
    <t>590243892020230517</t>
  </si>
  <si>
    <t>PL0037920015779548</t>
  </si>
  <si>
    <t>590243892020241230</t>
  </si>
  <si>
    <t>590243892020914325</t>
  </si>
  <si>
    <t>590243892020615352</t>
  </si>
  <si>
    <t>Czerwony Dwór</t>
  </si>
  <si>
    <t>PL0037920015784905</t>
  </si>
  <si>
    <t>590243892020784263</t>
  </si>
  <si>
    <t>Astrowa [ul.]</t>
  </si>
  <si>
    <t>590243892020182960</t>
  </si>
  <si>
    <t>590243892020267292</t>
  </si>
  <si>
    <t>PL0037920015784093</t>
  </si>
  <si>
    <t>590243892020513207</t>
  </si>
  <si>
    <t>Jana Stobeusza [ul.]</t>
  </si>
  <si>
    <t>PL0037920000104101</t>
  </si>
  <si>
    <t>590243892021140532</t>
  </si>
  <si>
    <t>Wojciecha Kossaka [ul.]</t>
  </si>
  <si>
    <t>590243892021045257</t>
  </si>
  <si>
    <t>Nad Torem</t>
  </si>
  <si>
    <t>PL0037920015787127</t>
  </si>
  <si>
    <t>590243892020867942</t>
  </si>
  <si>
    <t>PL0037920048467134</t>
  </si>
  <si>
    <t>590243892021019623</t>
  </si>
  <si>
    <t>Brzozowa</t>
  </si>
  <si>
    <t>PL0037920015780659</t>
  </si>
  <si>
    <t>590243892020365509</t>
  </si>
  <si>
    <t>Podhalańska</t>
  </si>
  <si>
    <t>PL0037920015785410</t>
  </si>
  <si>
    <t>590243892020994600</t>
  </si>
  <si>
    <t>PL0037920015777730</t>
  </si>
  <si>
    <t>590243892020938864</t>
  </si>
  <si>
    <t>Wawrzyniaka [ul.]</t>
  </si>
  <si>
    <t>PL0037920015786218</t>
  </si>
  <si>
    <t>590243892020257545</t>
  </si>
  <si>
    <t>PL0037920015790056</t>
  </si>
  <si>
    <t>590243892020716745</t>
  </si>
  <si>
    <t>Wiejska</t>
  </si>
  <si>
    <t>PL0037920046326262</t>
  </si>
  <si>
    <t>590243892020417031</t>
  </si>
  <si>
    <t>Droga Graniczna [droga]</t>
  </si>
  <si>
    <t>590243892020443740</t>
  </si>
  <si>
    <t>Zaleśna</t>
  </si>
  <si>
    <t>PL0037920046677583</t>
  </si>
  <si>
    <t>590243892020778545</t>
  </si>
  <si>
    <t>DZ 15/26</t>
  </si>
  <si>
    <t>PL0037920015783992</t>
  </si>
  <si>
    <t>590243892020359645</t>
  </si>
  <si>
    <t>590243892020483258</t>
  </si>
  <si>
    <t>PL0037920015786622</t>
  </si>
  <si>
    <t>590243892020456818</t>
  </si>
  <si>
    <t>Szkolna [ul.]</t>
  </si>
  <si>
    <t>590243892020211097</t>
  </si>
  <si>
    <t>52</t>
  </si>
  <si>
    <t>PL0037920046364759</t>
  </si>
  <si>
    <t>590243892021045226</t>
  </si>
  <si>
    <t>Wrzosowa</t>
  </si>
  <si>
    <t>PL0037920034333224</t>
  </si>
  <si>
    <t>590243892020725556</t>
  </si>
  <si>
    <t>PL0037920038808257</t>
  </si>
  <si>
    <t>590243892020414344</t>
  </si>
  <si>
    <t>PL0037920015790965</t>
  </si>
  <si>
    <t>590243892021157349</t>
  </si>
  <si>
    <t>PL0037920000597304</t>
  </si>
  <si>
    <t>590243892041267325</t>
  </si>
  <si>
    <t>dz. 39/2</t>
  </si>
  <si>
    <t>PL0037920043474462</t>
  </si>
  <si>
    <t>590243892020413880</t>
  </si>
  <si>
    <t>PL0037920015782174</t>
  </si>
  <si>
    <t>590243892020383947</t>
  </si>
  <si>
    <t>Tysiąclecia</t>
  </si>
  <si>
    <t>PL0037920015786420</t>
  </si>
  <si>
    <t>590243892020257552</t>
  </si>
  <si>
    <t>590243892020815783</t>
  </si>
  <si>
    <t>PL0037920015784400</t>
  </si>
  <si>
    <t>590243892020793746</t>
  </si>
  <si>
    <t>PL0037920041502029</t>
  </si>
  <si>
    <t>590243892021150968</t>
  </si>
  <si>
    <t>Wiśniowa [ul.]</t>
  </si>
  <si>
    <t>PL0037920015789248</t>
  </si>
  <si>
    <t>590243892020945589</t>
  </si>
  <si>
    <t>PL0037920015788238</t>
  </si>
  <si>
    <t>590243892020742058</t>
  </si>
  <si>
    <t>PL0037920015792177</t>
  </si>
  <si>
    <t>590243892020284671</t>
  </si>
  <si>
    <t>590243892020437077</t>
  </si>
  <si>
    <t>2 (szalet miejski)</t>
  </si>
  <si>
    <t>PL0037920015784194</t>
  </si>
  <si>
    <t>590243892021027482</t>
  </si>
  <si>
    <t>Gen. Stanisława Pruszyńskiego</t>
  </si>
  <si>
    <t>PL0037920015783891</t>
  </si>
  <si>
    <t>590243892020468361</t>
  </si>
  <si>
    <t>PL0037920042792331</t>
  </si>
  <si>
    <t>590243892020560935</t>
  </si>
  <si>
    <t>13</t>
  </si>
  <si>
    <t>590243892020437886</t>
  </si>
  <si>
    <t>Żeromskiego [ul.]</t>
  </si>
  <si>
    <t>PL0037920015778437</t>
  </si>
  <si>
    <t>590243892020487065</t>
  </si>
  <si>
    <t>62 -  trafo Strzemięcin10</t>
  </si>
  <si>
    <t>PL0037920124037309</t>
  </si>
  <si>
    <t>590243892020417857</t>
  </si>
  <si>
    <t>PL0037920041963686</t>
  </si>
  <si>
    <t>590243892021079146</t>
  </si>
  <si>
    <t>590243892021143670</t>
  </si>
  <si>
    <t>PL0037920015781063</t>
  </si>
  <si>
    <t>590243892020768539</t>
  </si>
  <si>
    <t>590243892020360511</t>
  </si>
  <si>
    <t>PL0037920047799450</t>
  </si>
  <si>
    <t>590243892020967383</t>
  </si>
  <si>
    <t>DZ 29</t>
  </si>
  <si>
    <t>PL0037920015790359</t>
  </si>
  <si>
    <t>590243892020657093</t>
  </si>
  <si>
    <t>Gustawa Morcinka [ul.]</t>
  </si>
  <si>
    <t>590243892020187019</t>
  </si>
  <si>
    <t>PL0037920015780154</t>
  </si>
  <si>
    <t>590243892020892173</t>
  </si>
  <si>
    <t>Kazimierza Mastalerza [ul.]</t>
  </si>
  <si>
    <t>590243892021161674</t>
  </si>
  <si>
    <t>Edwarda Stachury</t>
  </si>
  <si>
    <t>590243892020659592</t>
  </si>
  <si>
    <t>Dąbrówki</t>
  </si>
  <si>
    <t>590243892020911980</t>
  </si>
  <si>
    <t>Kazimierza Mastalerza</t>
  </si>
  <si>
    <t>PL0037920015791369</t>
  </si>
  <si>
    <t>590243892020777470</t>
  </si>
  <si>
    <t>PL0037920015783689</t>
  </si>
  <si>
    <t>590243892020954468</t>
  </si>
  <si>
    <t>PL0037920015784295</t>
  </si>
  <si>
    <t>590243892020305284</t>
  </si>
  <si>
    <t>Chopina</t>
  </si>
  <si>
    <t>PL0037920000373400</t>
  </si>
  <si>
    <t>590243892021180217</t>
  </si>
  <si>
    <t>Polskich Skrzydeł</t>
  </si>
  <si>
    <t>dz. 21/114</t>
  </si>
  <si>
    <t>PL0037920000153105</t>
  </si>
  <si>
    <t>590243892021148446</t>
  </si>
  <si>
    <t>590243892020214784</t>
  </si>
  <si>
    <t>PL0037920000496004</t>
  </si>
  <si>
    <t>590243892040762371</t>
  </si>
  <si>
    <t>dz. 1/8, 1/1</t>
  </si>
  <si>
    <t>590243892020390006</t>
  </si>
  <si>
    <t>PL0037920048641027</t>
  </si>
  <si>
    <t>590243892021114618</t>
  </si>
  <si>
    <t>590243892020643454</t>
  </si>
  <si>
    <t>590243892021174575</t>
  </si>
  <si>
    <t>590243892020391843</t>
  </si>
  <si>
    <t>75</t>
  </si>
  <si>
    <t>PL0037920015786925</t>
  </si>
  <si>
    <t>590243892020716318</t>
  </si>
  <si>
    <t>Kwiatowa</t>
  </si>
  <si>
    <t>PL0037920015789753</t>
  </si>
  <si>
    <t>590243892020549497</t>
  </si>
  <si>
    <t>Elbląska</t>
  </si>
  <si>
    <t>590243892020541422</t>
  </si>
  <si>
    <t>PL0037920000169007</t>
  </si>
  <si>
    <t>590243892021164477</t>
  </si>
  <si>
    <t>dz. 25</t>
  </si>
  <si>
    <t>PL0037920036305758</t>
  </si>
  <si>
    <t>590243892020821593</t>
  </si>
  <si>
    <t>590243892020249946</t>
  </si>
  <si>
    <t>Ratuszowa</t>
  </si>
  <si>
    <t>PL0037920015787834</t>
  </si>
  <si>
    <t>590243892020499549</t>
  </si>
  <si>
    <t>590243892020228200</t>
  </si>
  <si>
    <t>46</t>
  </si>
  <si>
    <t>PL0037920000363705</t>
  </si>
  <si>
    <t>590243892021183379</t>
  </si>
  <si>
    <t>Jaskółcza</t>
  </si>
  <si>
    <t>dz. 35</t>
  </si>
  <si>
    <t>590243892020469047</t>
  </si>
  <si>
    <t>590243892020196271</t>
  </si>
  <si>
    <t>Cicha</t>
  </si>
  <si>
    <t>PL0037920000028801</t>
  </si>
  <si>
    <t>590243892021052675</t>
  </si>
  <si>
    <t>Południowa [ul.]</t>
  </si>
  <si>
    <t>590243892020796372</t>
  </si>
  <si>
    <t>PL0037920000089310</t>
  </si>
  <si>
    <t>590243892021141706</t>
  </si>
  <si>
    <t>PL0037920015785915</t>
  </si>
  <si>
    <t>590243892020787332</t>
  </si>
  <si>
    <t>Budowlanych</t>
  </si>
  <si>
    <t>PL0037920015780457</t>
  </si>
  <si>
    <t>590243892020322526</t>
  </si>
  <si>
    <t>droga Pomorska</t>
  </si>
  <si>
    <t>590243892020820077</t>
  </si>
  <si>
    <t>1/7</t>
  </si>
  <si>
    <t>590243892020303105</t>
  </si>
  <si>
    <t>PL0037920043452840</t>
  </si>
  <si>
    <t>590243892020931759</t>
  </si>
  <si>
    <t>PL0037920015783184</t>
  </si>
  <si>
    <t>590243892021091117</t>
  </si>
  <si>
    <t>Różana [ul.]</t>
  </si>
  <si>
    <t>PL0037920123467534</t>
  </si>
  <si>
    <t>590243892020500795</t>
  </si>
  <si>
    <t>PL0037920015789652</t>
  </si>
  <si>
    <t>590243892020169633</t>
  </si>
  <si>
    <t>Dąbrowskiego</t>
  </si>
  <si>
    <t>590243892020861292</t>
  </si>
  <si>
    <t>590243892020758899</t>
  </si>
  <si>
    <t>590243892020286293</t>
  </si>
  <si>
    <t>Jaśminowa</t>
  </si>
  <si>
    <t>590243892020328122</t>
  </si>
  <si>
    <t>590243892020452988</t>
  </si>
  <si>
    <t>PL0037920048329213</t>
  </si>
  <si>
    <t>590243892021043123</t>
  </si>
  <si>
    <t>PL0037920046492172</t>
  </si>
  <si>
    <t>590243892020702304</t>
  </si>
  <si>
    <t>Mieczykowa</t>
  </si>
  <si>
    <t>34</t>
  </si>
  <si>
    <t>590243892021033476</t>
  </si>
  <si>
    <t>590243892021046445</t>
  </si>
  <si>
    <t>53</t>
  </si>
  <si>
    <t>PL0037920015786521</t>
  </si>
  <si>
    <t>590243892021027499</t>
  </si>
  <si>
    <t>PL0037920015787531</t>
  </si>
  <si>
    <t>590243892020979102</t>
  </si>
  <si>
    <t>Czarna Droga [ul.]</t>
  </si>
  <si>
    <t>590243892020276478</t>
  </si>
  <si>
    <t>PL0037920037918483</t>
  </si>
  <si>
    <t>590243892020301279</t>
  </si>
  <si>
    <t>PL0037920043490832</t>
  </si>
  <si>
    <t>590243892020552817</t>
  </si>
  <si>
    <t>PL0037920015787026</t>
  </si>
  <si>
    <t>590243892020642235</t>
  </si>
  <si>
    <t>PL0037920122487531</t>
  </si>
  <si>
    <t>590243892020192754</t>
  </si>
  <si>
    <t>3035</t>
  </si>
  <si>
    <t>590243892040212609</t>
  </si>
  <si>
    <t>Poniatowskiego</t>
  </si>
  <si>
    <t>590243892020180348</t>
  </si>
  <si>
    <t>590243892021033643</t>
  </si>
  <si>
    <t>590243892021033698</t>
  </si>
  <si>
    <t>PL0037920015783588</t>
  </si>
  <si>
    <t>590243892021076336</t>
  </si>
  <si>
    <t>PL0037920037068321</t>
  </si>
  <si>
    <t>590243892020934859</t>
  </si>
  <si>
    <t>St. trafo Lotnisko 4 STA-2-0606</t>
  </si>
  <si>
    <t>PL0037920040515356</t>
  </si>
  <si>
    <t>590243892020596767</t>
  </si>
  <si>
    <t>Zamkowa [ul.]</t>
  </si>
  <si>
    <t>PL0037920015782679</t>
  </si>
  <si>
    <t>590243892020695668</t>
  </si>
  <si>
    <t>PL0037920015781265</t>
  </si>
  <si>
    <t>590243892020983888</t>
  </si>
  <si>
    <t>PL0037920015791167</t>
  </si>
  <si>
    <t>590243892020860769</t>
  </si>
  <si>
    <t>Tczewska</t>
  </si>
  <si>
    <t>590243892020493547</t>
  </si>
  <si>
    <t>PL0037920015778336</t>
  </si>
  <si>
    <t>590243892020513122</t>
  </si>
  <si>
    <t>74</t>
  </si>
  <si>
    <t>PL0037920015783487</t>
  </si>
  <si>
    <t>590243892020279905</t>
  </si>
  <si>
    <t>PL0037920000374803</t>
  </si>
  <si>
    <t>590243892021179297</t>
  </si>
  <si>
    <t>Numer ewidencyjny PPE w standardzie GS1</t>
  </si>
  <si>
    <t>B23</t>
  </si>
  <si>
    <t>Taryfa</t>
  </si>
  <si>
    <t>całodobowa</t>
  </si>
  <si>
    <t>szczytowa</t>
  </si>
  <si>
    <t>pozaszczytowa</t>
  </si>
  <si>
    <t>dzienna</t>
  </si>
  <si>
    <t>nocna</t>
  </si>
  <si>
    <t>w szczycie przedpołudniowym</t>
  </si>
  <si>
    <t>w szczycie popołudniowym</t>
  </si>
  <si>
    <t>w pozostałych godzinach doby</t>
  </si>
  <si>
    <t>Energa-Obrót SA</t>
  </si>
  <si>
    <t>ENEA SA</t>
  </si>
  <si>
    <t>Tauron Sprzedaż Sp. z o.o.</t>
  </si>
  <si>
    <t>średnia</t>
  </si>
  <si>
    <t>590243892040104188</t>
  </si>
  <si>
    <t>590243892040104119</t>
  </si>
  <si>
    <t>590243892020224745</t>
  </si>
  <si>
    <t>590243892021116544</t>
  </si>
  <si>
    <t>590243892020424503</t>
  </si>
  <si>
    <t>590243892020464097</t>
  </si>
  <si>
    <t>590243892020235826</t>
  </si>
  <si>
    <t>590243892020962661</t>
  </si>
  <si>
    <t>590243892020216962</t>
  </si>
  <si>
    <t>590243892020196370</t>
  </si>
  <si>
    <t>590243892020517281</t>
  </si>
  <si>
    <t>590243892020365974</t>
  </si>
  <si>
    <t>590243892020697969</t>
  </si>
  <si>
    <t>590243892020214364</t>
  </si>
  <si>
    <t>590243892020226848</t>
  </si>
  <si>
    <t>590243892020881245</t>
  </si>
  <si>
    <t>ul. Spichrzowa 57, 86-300 Grudziądz</t>
  </si>
  <si>
    <t>590243892020634179</t>
  </si>
  <si>
    <t>C23</t>
  </si>
  <si>
    <t>80 kW</t>
  </si>
  <si>
    <t>ul. Zamkowa 15/1, 86-300 Grudziądz</t>
  </si>
  <si>
    <t>590243892020750220</t>
  </si>
  <si>
    <t>MKS START, ul. Konarskiego 36, 86-300 Grudziądz</t>
  </si>
  <si>
    <t>Tereny zielone na Błoniach</t>
  </si>
  <si>
    <t>59024389204289479</t>
  </si>
  <si>
    <t>ul. Sprichrzowa 33, 86-300 Grudziądz</t>
  </si>
  <si>
    <t>80 kW - I, II, XI, XII       60 kW - III, IV, V, IX, X                      50 kW - VI                            15 Kw - VII, VIII</t>
  </si>
  <si>
    <t>ul. Spichrze 51-53, 86-300 Grudziądz</t>
  </si>
  <si>
    <t>ul. Mickiewicza 28/30, 86-300 Grudziądz</t>
  </si>
  <si>
    <t>ul. Nad Torem 1 -Czerwony Dwór, 86-300 Grudziądz</t>
  </si>
  <si>
    <t xml:space="preserve">125 kW </t>
  </si>
  <si>
    <t>ul. Zamkowa działka 1/1 Kawiarenka Góra Zamkowa</t>
  </si>
  <si>
    <t>590243892040369000</t>
  </si>
  <si>
    <t>ul. Jaśminowa, 86-300 Grudziądz - panele fotowoltaiczne</t>
  </si>
  <si>
    <t>6,5 kW</t>
  </si>
  <si>
    <t>32kW</t>
  </si>
  <si>
    <t xml:space="preserve">60,50 kW </t>
  </si>
  <si>
    <t>25 Kw</t>
  </si>
  <si>
    <t>590243892043544196</t>
  </si>
  <si>
    <t>Stanica Żeglarska, ul. Spacerowa 4</t>
  </si>
  <si>
    <t>590243892020470975</t>
  </si>
  <si>
    <t>20 Kw</t>
  </si>
  <si>
    <t>SARA J. Pieściński H. Pieścińska Spółka komandytowa</t>
  </si>
  <si>
    <t>ul. Chełmińska 105 86-300 Grudziądz</t>
  </si>
  <si>
    <t>ul. Droga Graniczna 8A</t>
  </si>
  <si>
    <t>590243892020292621</t>
  </si>
  <si>
    <t>ul. Karabinierów 4, 86-300 Grudziądz</t>
  </si>
  <si>
    <t>PL0037920040112707</t>
  </si>
  <si>
    <t>ul. Droga Łąkowa, 86-300 Grudziądz</t>
  </si>
  <si>
    <t>PL0037920044937041</t>
  </si>
  <si>
    <t xml:space="preserve">110 kW </t>
  </si>
  <si>
    <t>ul. Waryńskiego 32-36, 86-300 Grudziądz</t>
  </si>
  <si>
    <t>PL0037920041305706</t>
  </si>
  <si>
    <t xml:space="preserve">200 kW </t>
  </si>
  <si>
    <t>Al.. 23 Stycznia 46, 86-300 Grudziądz</t>
  </si>
  <si>
    <t>590243892044084318</t>
  </si>
  <si>
    <t>249 kW</t>
  </si>
  <si>
    <t>Grudziądzki Park Przemysłowy</t>
  </si>
  <si>
    <t>Grudziądzkie Towarzystwo Budownictwa Społecznego sp. z o.o.</t>
  </si>
  <si>
    <t>ul. Curie-Skłodowskiej 5-7, 86-300 Grudziądz</t>
  </si>
  <si>
    <t>ul. Waryńskiego 2, 86-300 Grudziądz</t>
  </si>
  <si>
    <t>ul. Kulerskiego 4, 86-300 Grudziądz</t>
  </si>
  <si>
    <t>ul. Stachury 8, 86-300 Grudziądz</t>
  </si>
  <si>
    <t>ul.Chełmińska DZ.62/103 (garaże), 86-300 Grudziądz</t>
  </si>
  <si>
    <t>ul. Milczewskiego Bruna 5, 86-300 Grudziądz</t>
  </si>
  <si>
    <t>ul. Stachury 6, 86-300 Grudziądz</t>
  </si>
  <si>
    <t>ul. Milczewskiego Bruna 7, 86-300 Grudziądz</t>
  </si>
  <si>
    <t>ul. Chełmińska 108d, 86-300 Grudziądz</t>
  </si>
  <si>
    <t>ul. Solna 9a, 86-300 Grudziądz</t>
  </si>
  <si>
    <t>ul. Chełmińska 108b, 86-300 Grudziądz</t>
  </si>
  <si>
    <t>ul. Chełmińska 108c, 86-300 Grudziądz</t>
  </si>
  <si>
    <t>ul. Rożanowicza 30, 86-300 Grudziądz</t>
  </si>
  <si>
    <t>ul. Rożanowicza 32, 86-300 Grudziądz</t>
  </si>
  <si>
    <t>ul. Kwiatowa 3, 86-300 Grudziądz</t>
  </si>
  <si>
    <t>590243892020392444</t>
  </si>
  <si>
    <t>590243892021024207</t>
  </si>
  <si>
    <t>590243892021034565</t>
  </si>
  <si>
    <t>590243892021022715</t>
  </si>
  <si>
    <t>590243892021022722</t>
  </si>
  <si>
    <t>590243892020824006</t>
  </si>
  <si>
    <t>590243892020349820</t>
  </si>
  <si>
    <t>590243892020414245</t>
  </si>
  <si>
    <t>590243892021117824</t>
  </si>
  <si>
    <t>590243892021138485</t>
  </si>
  <si>
    <t>590243892021007675</t>
  </si>
  <si>
    <t>590243892020821425</t>
  </si>
  <si>
    <t>590243892020725297</t>
  </si>
  <si>
    <t>590243892020185817</t>
  </si>
  <si>
    <t>590243892020905255</t>
  </si>
  <si>
    <t>590243892020301910</t>
  </si>
  <si>
    <t>590243892021007279</t>
  </si>
  <si>
    <t>590243892021007286</t>
  </si>
  <si>
    <t>590243892021069789</t>
  </si>
  <si>
    <t>590243892020959982</t>
  </si>
  <si>
    <t>590243892020880286</t>
  </si>
  <si>
    <t>590243892020778767</t>
  </si>
  <si>
    <t>590243892020591410</t>
  </si>
  <si>
    <t>590243892020409470</t>
  </si>
  <si>
    <t>590243892020523459</t>
  </si>
  <si>
    <t>590243892020523466</t>
  </si>
  <si>
    <t>590243892021072017</t>
  </si>
  <si>
    <t>590243892020828226</t>
  </si>
  <si>
    <t>590243892020715687</t>
  </si>
  <si>
    <t>590243892020943288</t>
  </si>
  <si>
    <t>590243892020894399</t>
  </si>
  <si>
    <t>590243892021068997</t>
  </si>
  <si>
    <t>590243892020646981</t>
  </si>
  <si>
    <t>590243892020586096</t>
  </si>
  <si>
    <t>590243892042293620</t>
  </si>
  <si>
    <t>590243892042293613</t>
  </si>
  <si>
    <t>590243892042346388</t>
  </si>
  <si>
    <t>590243892042346395</t>
  </si>
  <si>
    <t>590243892020998455</t>
  </si>
  <si>
    <t>Centrum Obsługi Placówek Opiekuńczo - Wychowawczych w Wydrznie</t>
  </si>
  <si>
    <t>Placówka Opiekuńczo - Wychowawcza Nr 1 w Wydrznie</t>
  </si>
  <si>
    <t>Placówka Opiekuńczo - Wychowawcza Nr 2 w Wydrznie</t>
  </si>
  <si>
    <t>Zespół Szkół Ponadpodstawowych im. Kazimierza Jagiellończyka w Łasinie</t>
  </si>
  <si>
    <t>Powiatowy Zarząd Dróg</t>
  </si>
  <si>
    <t>Starostwo Powiatowe w Grudziądzu</t>
  </si>
  <si>
    <t>Wydrzno 13/1, 86-320 Łasin</t>
  </si>
  <si>
    <t>Wydrzno 13/2, 86-320 Łasin</t>
  </si>
  <si>
    <t>Wydrzno 13/3, 86-320 Łasin</t>
  </si>
  <si>
    <t>Odrodzenia Polski 3, 86-320 Łasin</t>
  </si>
  <si>
    <t>Skłodowskiej-Curie 14, 86-320 Łasin</t>
  </si>
  <si>
    <t>ul. Paderewskiego 233, 86-300 Grudziądz</t>
  </si>
  <si>
    <t>ul. Małomłyńska 1, 86-300 Grudziądz</t>
  </si>
  <si>
    <t>590243892020985615</t>
  </si>
  <si>
    <t>PL0037920015834112</t>
  </si>
  <si>
    <t>PL0037920015839869</t>
  </si>
  <si>
    <t>590243892020302719</t>
  </si>
  <si>
    <t>590243892021173493</t>
  </si>
  <si>
    <t>20kW</t>
  </si>
  <si>
    <t>55 kW</t>
  </si>
  <si>
    <t>Miejski Zakład Komunikacji Sp. z o.o.</t>
  </si>
  <si>
    <t>podstacja al. 23 Stycznia</t>
  </si>
  <si>
    <t>podstacja Południowa</t>
  </si>
  <si>
    <t>Poniatowskiego szybkie</t>
  </si>
  <si>
    <t>Dr Ludwika Rydygiera szybkie</t>
  </si>
  <si>
    <t>Składowa Zajezdnia</t>
  </si>
  <si>
    <t>Dworcowa Zajezdnia</t>
  </si>
  <si>
    <t>Magazynowa COZ</t>
  </si>
  <si>
    <t>Konstytucji 3-go Maja</t>
  </si>
  <si>
    <t>Rakowskiego</t>
  </si>
  <si>
    <t>al. 23 Stycznia 34</t>
  </si>
  <si>
    <t>Składowa 21 wolne</t>
  </si>
  <si>
    <t>al. 23 Stycznia 23/2 szybkie</t>
  </si>
  <si>
    <t>Śniadeckich 4 szybkie</t>
  </si>
  <si>
    <t>Droga Kujawska 157/39 szybkie</t>
  </si>
  <si>
    <t>590243892020828356</t>
  </si>
  <si>
    <t>590243892020401191</t>
  </si>
  <si>
    <t>590243892020401207</t>
  </si>
  <si>
    <t>590243892021176623</t>
  </si>
  <si>
    <t>590243892021184284</t>
  </si>
  <si>
    <t>590243892020225919</t>
  </si>
  <si>
    <t>W BUDOWIE</t>
  </si>
  <si>
    <t>590243892020578138</t>
  </si>
  <si>
    <t>590243892020463311</t>
  </si>
  <si>
    <t>590243892042840046</t>
  </si>
  <si>
    <t>590243892043436750</t>
  </si>
  <si>
    <t>590243892043451814</t>
  </si>
  <si>
    <t>590243892043436545</t>
  </si>
  <si>
    <t>590243892043492473</t>
  </si>
  <si>
    <t>C</t>
  </si>
  <si>
    <t>Miejskie Przedsiębiorstwo Gospodarki Nieruchomościami Sp. z o.o.</t>
  </si>
  <si>
    <t xml:space="preserve">86-300 Grudziądz, ul. Bolesława Prusa 14 </t>
  </si>
  <si>
    <t xml:space="preserve">86-300 Grudziądz, ul. Bolesława Prusa 16 </t>
  </si>
  <si>
    <t>86-300 Grudziądz, ul. Brzeźna 10</t>
  </si>
  <si>
    <t xml:space="preserve">86-300 Grudziądz, ul. Bydgoska 21 </t>
  </si>
  <si>
    <t xml:space="preserve">86-300 Grudziądz, ul. Chełmińska 57 </t>
  </si>
  <si>
    <t xml:space="preserve">86-300 Grudziądz, ul. Chełmińska 63 </t>
  </si>
  <si>
    <t>86-300 Grudziądz, ul. Chełmińska  73A</t>
  </si>
  <si>
    <t xml:space="preserve">86-300 Grudziądz, ul. Chełmińska 148 </t>
  </si>
  <si>
    <t xml:space="preserve">86-300 Grudziądz, ul. Chełmińska 150 </t>
  </si>
  <si>
    <t xml:space="preserve">86-300 Grudziądz, ul. Chełmińska 156 </t>
  </si>
  <si>
    <t xml:space="preserve">86-300 Grudziądz, ul. Chełmińska 158 </t>
  </si>
  <si>
    <t xml:space="preserve">86-300 Grudziądz, ul. Chełmińska 168 </t>
  </si>
  <si>
    <t xml:space="preserve">86-300 Grudziądz, ul. Chełmińska 170 </t>
  </si>
  <si>
    <t>86-300 Grudziądz, ul. Chełmińska 172-174</t>
  </si>
  <si>
    <t>86-300 Grudziądz, ul. Czerwonodworna 7A</t>
  </si>
  <si>
    <t xml:space="preserve">86-300 Grudziądz, ul. Droga Łąkowa 14 </t>
  </si>
  <si>
    <t>86-300 Grudziądz, ul. Droga Łąkowa  14A</t>
  </si>
  <si>
    <t xml:space="preserve">86-300 Grudziądz, ul. Droga Łąkowa 28 </t>
  </si>
  <si>
    <t xml:space="preserve">86-300 Grudziądz, ul. Gen. Józefa Hallera 26 </t>
  </si>
  <si>
    <t>86-300 Grudziądz, ul. Ikara 4</t>
  </si>
  <si>
    <t xml:space="preserve">86-300 Grudziądz, ul. Kalinkowa 6 </t>
  </si>
  <si>
    <t xml:space="preserve">86-300 Grudziądz, ul. Kalinkowa 8 </t>
  </si>
  <si>
    <t xml:space="preserve">86-300 Grudziądz, ul. Kalinkowa 67 </t>
  </si>
  <si>
    <t xml:space="preserve">86-300 Grudziądz, ul. Kaszubska 1 </t>
  </si>
  <si>
    <t xml:space="preserve">86-300 Grudziądz, ul. Kępowa 5 </t>
  </si>
  <si>
    <t xml:space="preserve">86-300 Grudziądz, ul. Konarskiego 11 </t>
  </si>
  <si>
    <t xml:space="preserve">86-300 Grudziądz, ul. Konarskiego 35 </t>
  </si>
  <si>
    <t>86-300 Grudziądz, ul. Konarskiego 37A</t>
  </si>
  <si>
    <t xml:space="preserve">86-300 Grudziądz, ul. Ks. Dr. Władysława Łęgi 12 </t>
  </si>
  <si>
    <t xml:space="preserve">86-300 Grudziądz, ul. Laskowicka 12 </t>
  </si>
  <si>
    <t>86-300 Grudziądz, ul. Lotnicza 13A</t>
  </si>
  <si>
    <t xml:space="preserve">86-300 Grudziądz, ul. Lotnicza 13 </t>
  </si>
  <si>
    <t>86-300 Grudziądz, ul. Lotnicza 15</t>
  </si>
  <si>
    <t xml:space="preserve">86-300 Grudziądz, ul. Libelta 6 </t>
  </si>
  <si>
    <t>86-300 Grudziądz, ul. Libelta 6A</t>
  </si>
  <si>
    <t xml:space="preserve">86-300 Grudziądz, ul. Libelta 12 </t>
  </si>
  <si>
    <t>86-300 Grudziądz, ul. Libelta 12A</t>
  </si>
  <si>
    <t xml:space="preserve">86-300 Grudziądz, ul. Libelta 14 </t>
  </si>
  <si>
    <t>86-300 Grudziądz, ul. Libelta 14A</t>
  </si>
  <si>
    <t xml:space="preserve">86-300 Grudziądz, ul. Libelta 19 </t>
  </si>
  <si>
    <t xml:space="preserve">86-300 Grudziądz, ul. Matejki 2 </t>
  </si>
  <si>
    <t xml:space="preserve">86-300 Grudziądz, ul. Matejki 6 </t>
  </si>
  <si>
    <t>86-300 Grudziądz, ul. Mazurska 4A</t>
  </si>
  <si>
    <t>86-300 Grudziądz, ul. Mazurska 6</t>
  </si>
  <si>
    <t xml:space="preserve">86-300 Grudziądz, ul. Mazurska 8 </t>
  </si>
  <si>
    <t xml:space="preserve">86-300 Grudziądz, ul. Mazurska 10 </t>
  </si>
  <si>
    <t xml:space="preserve">86-300 Grudziądz, ul. Mazurska 12 </t>
  </si>
  <si>
    <t xml:space="preserve">86-300 Grudziądz, ul. Narutowicza 15 </t>
  </si>
  <si>
    <t>86-300 Grudziądz, ul. Narutowicza 15A</t>
  </si>
  <si>
    <t>86-300 Grudziądz, ul. Narutowicza 15B</t>
  </si>
  <si>
    <t xml:space="preserve">86-300 Grudziądz, ul. Narutowicza 17 </t>
  </si>
  <si>
    <t xml:space="preserve">86-300 Grudziądz, ul. Narutowicza 19 </t>
  </si>
  <si>
    <t xml:space="preserve">86-300 Grudziądz, ul. Narutowicza 23 </t>
  </si>
  <si>
    <t xml:space="preserve">86-300 Grudziądz, ul. Narutowicza 25 </t>
  </si>
  <si>
    <t xml:space="preserve">86-300 Grudziądz, ul. Narutowicza 27 </t>
  </si>
  <si>
    <t>86-300 Grudziądz, ul. Sportowców 1, m. 3</t>
  </si>
  <si>
    <t>86-300 Grudziądz, ul. Sportowców 1-3</t>
  </si>
  <si>
    <t>86-300 Grudziądz, ul. Szosa Toruńska 76</t>
  </si>
  <si>
    <t>86-300 Grudziądz, ul. Szosa Toruńska 78</t>
  </si>
  <si>
    <t xml:space="preserve">86-300 Grudziądz, ul. Śniadeckich 6 </t>
  </si>
  <si>
    <t xml:space="preserve">86-300 Grudziądz, ul. Tetmajera 1 </t>
  </si>
  <si>
    <t>86-300 Grudziądz, ul. Tetmajera 1A</t>
  </si>
  <si>
    <t xml:space="preserve">86-300 Grudziądz, ul. Tetmajera 4 </t>
  </si>
  <si>
    <t xml:space="preserve">86-300 Grudziądz, ul. Tetmajera 6 </t>
  </si>
  <si>
    <t xml:space="preserve">86-300 Grudziądz, ul. Tetmajera 8 </t>
  </si>
  <si>
    <t xml:space="preserve">86-300 Grudziądz, ul. Warszawska 58 </t>
  </si>
  <si>
    <t>86-300 Grudziądz, ul. Wiślana  7A</t>
  </si>
  <si>
    <t xml:space="preserve">86-300 Grudziądz, ul. Zaciszna 2 </t>
  </si>
  <si>
    <t>86-300 Grudziądz, ul. Al. 23 Stycznia 6</t>
  </si>
  <si>
    <t>86-300 Grudziądz, ul. Al. 23 Stycznia 12</t>
  </si>
  <si>
    <t>86-300 Grudziądz, ul. Al. 23 Stycznia 54C</t>
  </si>
  <si>
    <t>86-300 Grudziądz, ul. Al. 23 Stycznia 54E</t>
  </si>
  <si>
    <t xml:space="preserve">86-300 Grudziądz, ul. Chełmińska 1 </t>
  </si>
  <si>
    <t>86-300 Grudziądz, ul. Chełmińska 5</t>
  </si>
  <si>
    <t>86-300 Grudziądz, ul. Chełmińska 5A</t>
  </si>
  <si>
    <t>86-300 Grudziądz, ul. Chełmińska 5C</t>
  </si>
  <si>
    <t xml:space="preserve">86-300 Grudziądz, ul. Chełmińska 109 </t>
  </si>
  <si>
    <t>86-300 Grudziądz, ul. Curie-Skłodowskiej 5-7</t>
  </si>
  <si>
    <t xml:space="preserve">86-300 Grudziądz, ul. Długa 2 </t>
  </si>
  <si>
    <t xml:space="preserve">86-300 Grudziądz, ul. Długa 5-7 </t>
  </si>
  <si>
    <t xml:space="preserve">86-300 Grudziądz, ul. Długa 6 </t>
  </si>
  <si>
    <t xml:space="preserve">86-300 Grudziądz, ul. Długa 14 </t>
  </si>
  <si>
    <t>86-300 Grudziądz, ul. Marsz. Ferdynanda Focha 22</t>
  </si>
  <si>
    <t>86-300 Grudziądz, ul. Marsz. Ferdynanda Focha 24A</t>
  </si>
  <si>
    <t>86-300 Grudziądz, ul. Marsz. Ferdynanda Focha 24A A</t>
  </si>
  <si>
    <t xml:space="preserve">86-300 Grudziądz, ul. Kosynierów Gdyńskich 23 </t>
  </si>
  <si>
    <t xml:space="preserve">86-300 Grudziądz, ul. Kosynierów Gdyńskich 29 </t>
  </si>
  <si>
    <t xml:space="preserve">86-300 Grudziądz, ul. Kościelna 12 </t>
  </si>
  <si>
    <t xml:space="preserve">86-300 Grudziądz, ul. Kwiatowa 23 </t>
  </si>
  <si>
    <t>86-300 Grudziądz, ul. Kwiatowa 25</t>
  </si>
  <si>
    <t>86-300 Grudziądz, ul. Kwiatowa 25AB</t>
  </si>
  <si>
    <t>86-300 Grudziądz, ul. Kwiatowa 29, m. 31</t>
  </si>
  <si>
    <t xml:space="preserve">86-300 Grudziądz, ul. Marcinkowskiego 1 </t>
  </si>
  <si>
    <t xml:space="preserve">86-300 Grudziądz, ul. Marcinkowskiego 5 </t>
  </si>
  <si>
    <t xml:space="preserve">86-300 Grudziądz, ul. Marcinkowskiego 7 </t>
  </si>
  <si>
    <t xml:space="preserve">86-300 Grudziądz, ul. Mickiewicza 16 </t>
  </si>
  <si>
    <t>86-300 Grudziądz, ul. Mickiewicza 17-19</t>
  </si>
  <si>
    <t xml:space="preserve">86-300 Grudziądz, ul. Mickiewicza 18 </t>
  </si>
  <si>
    <t>86-300 Grudziądz, ul. Mickiewicza 18A</t>
  </si>
  <si>
    <t>86-300 Grudziądz, ul. Mickiewicza 18B</t>
  </si>
  <si>
    <t xml:space="preserve">86-300 Grudziądz, ul. Mickiewicza 18B </t>
  </si>
  <si>
    <t>86-300 Grudziądz, ul. Mickiewicza 18C</t>
  </si>
  <si>
    <t>86-300 Grudziądz, ul. Mickiewicza 18D</t>
  </si>
  <si>
    <t xml:space="preserve">86-300 Grudziądz, ul. Mickiewicza 20 </t>
  </si>
  <si>
    <t>86-300 Grudziądz, ul. Mickiewicza 20A</t>
  </si>
  <si>
    <t xml:space="preserve">86-300 Grudziądz, ul. Mickiewicza 23 </t>
  </si>
  <si>
    <t xml:space="preserve">86-300 Grudziądz, ul. Mickiewicza 25 </t>
  </si>
  <si>
    <t>86-300 Grudziądz, ul. Moniuszki 6A</t>
  </si>
  <si>
    <t>86-300 Grudziądz, ul. Moniuszki 6B</t>
  </si>
  <si>
    <t>86-300 Grudziądz, ul. Murowa 12-14</t>
  </si>
  <si>
    <t xml:space="preserve">86-300 Grudziądz, ul. Murowa 16 </t>
  </si>
  <si>
    <t xml:space="preserve">86-300 Grudziądz, ul. Pańska 2/Mikołaja Reja 1 </t>
  </si>
  <si>
    <t xml:space="preserve">86-300 Grudziądz, ul. Pańska 4 </t>
  </si>
  <si>
    <t xml:space="preserve">86-300 Grudziądz, ul. Pańska 8 </t>
  </si>
  <si>
    <t xml:space="preserve">86-300 Grudziądz, ul. Pańska 23 </t>
  </si>
  <si>
    <t xml:space="preserve">86-300 Grudziądz, ul. Poprzeczna 6 </t>
  </si>
  <si>
    <t xml:space="preserve">86-300 Grudziądz, ul. Poprzeczna 8 </t>
  </si>
  <si>
    <t xml:space="preserve">86-300 Grudziądz, ul. Rapackiego 26 </t>
  </si>
  <si>
    <t xml:space="preserve">86-300 Grudziądz, ul. Rapackiego 28 </t>
  </si>
  <si>
    <t xml:space="preserve">86-300 Grudziądz, ul. Rapackiego 48 </t>
  </si>
  <si>
    <t xml:space="preserve">86-300 Grudziądz, ul. Rapackiego 64 </t>
  </si>
  <si>
    <t xml:space="preserve">86-300 Grudziądz, ul. Rybacka 5 </t>
  </si>
  <si>
    <t>86-300 Grudziądz, ul. Rybacka 5ABC</t>
  </si>
  <si>
    <t xml:space="preserve">86-300 Grudziądz, ul. Rynek 10 </t>
  </si>
  <si>
    <t xml:space="preserve">86-300 Grudziądz, ul. Rynek 15 </t>
  </si>
  <si>
    <t xml:space="preserve">86-300 Grudziądz, ul. Rynek 16 </t>
  </si>
  <si>
    <t>86-300 Grudziądz, ul. Rynek 22-24</t>
  </si>
  <si>
    <t xml:space="preserve">86-300 Grudziądz, ul. Sienkiewicza 7 </t>
  </si>
  <si>
    <t xml:space="preserve">86-300 Grudziądz, ul. Gen. Sikorskiego 10 </t>
  </si>
  <si>
    <t>86-300 Grudziądz, ul. Gen. Sikorskiego 18A</t>
  </si>
  <si>
    <t xml:space="preserve">86-300 Grudziądz, ul. Gen. Sikorskiego 26 </t>
  </si>
  <si>
    <t xml:space="preserve">86-300 Grudziądz, ul. Gen. Sikorskiego 32 </t>
  </si>
  <si>
    <t>83-300 Grudziądz, ul. Gen. Sikorskiego 34-36</t>
  </si>
  <si>
    <t>83-300 Grudziądz, ul. Spichrzowa 31</t>
  </si>
  <si>
    <t>86-300 Grudziądz, ul. Starorynkowa 12-14</t>
  </si>
  <si>
    <t xml:space="preserve">86-300 Grudziądz, ul. Starorynkowa 16 </t>
  </si>
  <si>
    <t xml:space="preserve">86-300 Grudziądz, ul. Staszica 4 </t>
  </si>
  <si>
    <t xml:space="preserve">86-300 Grudziądz, ul. Staszica 5 </t>
  </si>
  <si>
    <t xml:space="preserve">86-300 Grudziądz, ul. Staszica 7 </t>
  </si>
  <si>
    <t xml:space="preserve">86-300 Grudziądz, ul. Szewska 12 </t>
  </si>
  <si>
    <t xml:space="preserve">86-300 Grudziądz, ul. Szewska 19 </t>
  </si>
  <si>
    <t xml:space="preserve">86-300 Grudziądz, ul. Szkolna 1 </t>
  </si>
  <si>
    <t xml:space="preserve">86-300 Grudziądz, ul. Szpitalna 2 </t>
  </si>
  <si>
    <t xml:space="preserve">86-300 Grudziądz, ul. Toruńska 12 </t>
  </si>
  <si>
    <t xml:space="preserve">86-300 Grudziądz, ul. Toruńska 15 </t>
  </si>
  <si>
    <t>86-300 Grudziądz, ul. Toruńska 25-27</t>
  </si>
  <si>
    <t xml:space="preserve">86-300 Grudziądz, ul. Toruńska 33 </t>
  </si>
  <si>
    <t>86-300 Grudziądz, ul. Toruńska 33A</t>
  </si>
  <si>
    <t>86-300 Grudziądz, ul. Toruńska 33B</t>
  </si>
  <si>
    <t>86-300 Grudziądz, ul. Toruńska 33C</t>
  </si>
  <si>
    <t xml:space="preserve">86-300 Grudziądz, ul. Toruńska 34 </t>
  </si>
  <si>
    <t xml:space="preserve">86-300 Grudziądz, ul. Toruńska 38 </t>
  </si>
  <si>
    <t xml:space="preserve">86-300 Grudziądz, ul. Wilsona 6 </t>
  </si>
  <si>
    <t>86-300 Grudziądz, ul. Józefa Włodka 3, 3A</t>
  </si>
  <si>
    <t xml:space="preserve">86-300 Grudziądz, ul. J. Wybickiego 17 </t>
  </si>
  <si>
    <t xml:space="preserve">86-300 Grudziądz, ul. Zamkowa 11 </t>
  </si>
  <si>
    <t>86-300 Grudziądz, ul. Armii Krajowej 20</t>
  </si>
  <si>
    <t xml:space="preserve">86-300 Grudziądz, ul. Armii Krajowej 32 </t>
  </si>
  <si>
    <t>86-300 Grudziądz, ul. Dąbrowskiego 11-13</t>
  </si>
  <si>
    <t>86-300 Grudziądz, ul. Forteczna 8A ??? (2)</t>
  </si>
  <si>
    <t>86-300 Grudziądz, ul. Forteczna 8A</t>
  </si>
  <si>
    <t>86-300 Grudziądz, ul. Forteczna 9</t>
  </si>
  <si>
    <t>86-300 Grudziądz, ul. Forteczna 12A</t>
  </si>
  <si>
    <t xml:space="preserve">86-300 Grudziądz, ul. Forteczna 15 </t>
  </si>
  <si>
    <t xml:space="preserve">86-300 Grudziądz, ul. Forteczna 16 </t>
  </si>
  <si>
    <t xml:space="preserve">86-300 Grudziądz, ul. Forteczna 20 </t>
  </si>
  <si>
    <t>86-300 Grudziądz, ul. Forteczna 20A</t>
  </si>
  <si>
    <t xml:space="preserve">86-300 Grudziądz, ul. Forteczna 22 </t>
  </si>
  <si>
    <t xml:space="preserve">86-300 Grudziądz, ul. Forteczna 24 </t>
  </si>
  <si>
    <t xml:space="preserve">86-300 Grudziądz, ul. Forteczna 26 </t>
  </si>
  <si>
    <t xml:space="preserve">86-300 Grudziądz, ul. Forteczna 28 </t>
  </si>
  <si>
    <t>86-300 Grudziądz, ul. Jagiełły 1/3</t>
  </si>
  <si>
    <t xml:space="preserve">86-300 Grudziądz, ul. Jagiełły 5 </t>
  </si>
  <si>
    <t>86-300 Grudziądz, ul. Jagiełły 5A</t>
  </si>
  <si>
    <t xml:space="preserve">86-300 Grudziądz, ul. Grunwaldzka 2 </t>
  </si>
  <si>
    <t xml:space="preserve">86-300 Grudziądz, ul. Grunwaldzka 4 </t>
  </si>
  <si>
    <t xml:space="preserve">86-300 Grudziądz, ul. Grunwaldzka 6 </t>
  </si>
  <si>
    <t xml:space="preserve">86-300 Grudziądz, ul. Grunwaldzka 21 </t>
  </si>
  <si>
    <t>86-300 Grudziądz, ul. Grunwaldzka 21A</t>
  </si>
  <si>
    <t>86-300 Grudziądz, ul. Karabinierów 2</t>
  </si>
  <si>
    <t xml:space="preserve">86-300 Grudziądz, ul. Karabinierów 6 </t>
  </si>
  <si>
    <t>86-300 Grudziądz, ul. Karabinierów 6A</t>
  </si>
  <si>
    <t>86-300 Grudziądz, ul. Karabinierów 6B</t>
  </si>
  <si>
    <t>86-300 Grudziądz, ul. Karabinierów 6C</t>
  </si>
  <si>
    <t xml:space="preserve">86-300 Grudziądz, ul. Kilińskiego 12 </t>
  </si>
  <si>
    <t xml:space="preserve">86-300 Grudziądz, ul. Kościuszki 6 </t>
  </si>
  <si>
    <t xml:space="preserve">86-300 Grudziądz, ul. Kościuszki 7 </t>
  </si>
  <si>
    <t xml:space="preserve">86-300 Grudziądz, ul. Kościuszki 15 </t>
  </si>
  <si>
    <t xml:space="preserve">86-300 Grudziądz, ul. Kościuszki 17 </t>
  </si>
  <si>
    <t xml:space="preserve">86-300 Grudziądz, ul. Kościuszki 32 </t>
  </si>
  <si>
    <t xml:space="preserve">86-300 Grudziądz, ul. Kościuszki 42 </t>
  </si>
  <si>
    <t xml:space="preserve">86-300 Grudziądz, ul. Kościuszki 48 </t>
  </si>
  <si>
    <t xml:space="preserve">86-300 Grudziądz, ul. Kościuszki 56 </t>
  </si>
  <si>
    <t xml:space="preserve">86-300 Grudziądz, ul. Legionów 1 </t>
  </si>
  <si>
    <t>86-300 Grudziądz, ul. Legionów 1B</t>
  </si>
  <si>
    <t xml:space="preserve">86-300 Grudziądz, ul. Legionów 5 </t>
  </si>
  <si>
    <t xml:space="preserve">86-300 Grudziądz, ul. Legionów 11 </t>
  </si>
  <si>
    <t xml:space="preserve">86-300 Grudziądz, ul. Legionów 17 </t>
  </si>
  <si>
    <t xml:space="preserve">86-300 Grudziądz, ul. Legionów 49 </t>
  </si>
  <si>
    <t>86-300 Grudziądz, ul. Legionów 74-84</t>
  </si>
  <si>
    <t xml:space="preserve">86-300 Grudziądz, ul. Lipowa 35 </t>
  </si>
  <si>
    <t xml:space="preserve">86-300 Grudziądz, ul. Lipowa 42 </t>
  </si>
  <si>
    <t xml:space="preserve"> 86-300 Grudziądz, ul.Łyskowskiego 37</t>
  </si>
  <si>
    <t xml:space="preserve">86-300 Grudziądz, ul. Ryszarda Milczewskiego-Bruna 1 </t>
  </si>
  <si>
    <t>86-300 Grudziądz, ul. Ryszarda Milczewskiego-Bruna 3/15</t>
  </si>
  <si>
    <t xml:space="preserve">86-300 Grudziądz, ul. Nadgórna 8 </t>
  </si>
  <si>
    <t xml:space="preserve">86-300 Grudziądz, ul. Nadgórna 11 </t>
  </si>
  <si>
    <t xml:space="preserve">86-300 Grudziądz, ul. Nadgórna 13 </t>
  </si>
  <si>
    <t xml:space="preserve">86-300 Grudziądz, ul. Nadgórna 17 </t>
  </si>
  <si>
    <t xml:space="preserve">86-300 Grudziądz, ul. Nadgórna 18 </t>
  </si>
  <si>
    <t xml:space="preserve">86-300 Grudziądz, ul. Nadgórna 21 </t>
  </si>
  <si>
    <t>86-300 Grudziądz, ul. Nadgórna 21B</t>
  </si>
  <si>
    <t xml:space="preserve">86-300 Grudziądz, ul. Nadgórna 23 </t>
  </si>
  <si>
    <t xml:space="preserve">86-300 Grudziądz, ul. Nadgórna 31 </t>
  </si>
  <si>
    <t xml:space="preserve">86-300 Grudziądz, ul. Nadgórna 40 </t>
  </si>
  <si>
    <t xml:space="preserve">86-300 Grudziądz, ul. Nadgórna 51 </t>
  </si>
  <si>
    <t xml:space="preserve">86-300 Grudziądz, ul. Nadgórna 57 </t>
  </si>
  <si>
    <t xml:space="preserve">86-300 Grudziądz, ul. Nadgórna 60 </t>
  </si>
  <si>
    <t xml:space="preserve">86-300 Grudziądz, ul. Nadgórna 63 </t>
  </si>
  <si>
    <t xml:space="preserve">86-300 Grudziądz, ul. Ignacego Paderewskiego 12 </t>
  </si>
  <si>
    <t xml:space="preserve">86-300 Grudziądz, ul. Poniatowskiego 6 </t>
  </si>
  <si>
    <t xml:space="preserve">86-300 Grudziądz, ul. Poniatowskiego 12 </t>
  </si>
  <si>
    <t xml:space="preserve">86-300 Grudziądz, ul. Pułaskiego 1 </t>
  </si>
  <si>
    <t xml:space="preserve">86-300 Grudziądz, ul. Pułaskiego 13 </t>
  </si>
  <si>
    <t xml:space="preserve">86-300 Grudziądz, ul. Pułaskiego 15 </t>
  </si>
  <si>
    <t xml:space="preserve">86-300 Grudziądz, ul. Pułaskiego 17 </t>
  </si>
  <si>
    <t xml:space="preserve">86-300 Grudziądz, ul. Pułaskiego 18 </t>
  </si>
  <si>
    <t>86-300 Grudziądz, ul. Pułaskiego 28A</t>
  </si>
  <si>
    <t xml:space="preserve">86-300 Grudziądz, ul. Słowackiego 6 </t>
  </si>
  <si>
    <t xml:space="preserve">86-300 Grudziądz, ul. Słowackiego 23 </t>
  </si>
  <si>
    <t xml:space="preserve">86-300 Grudziądz, ul. Słowackiego 25 </t>
  </si>
  <si>
    <t>86-300 Grudziądz, ul. Edwarda Stachury oświetlenie</t>
  </si>
  <si>
    <t xml:space="preserve">86-300 Grudziądz, ul. Edwarda Stachury 10 </t>
  </si>
  <si>
    <t xml:space="preserve">86-300 Grudziądz, ul. Edwarda Stachury 14 </t>
  </si>
  <si>
    <t xml:space="preserve">86-300 Grudziądz, ul. Wąska 18 </t>
  </si>
  <si>
    <t>86-300 Grudziądz, ul. Wąska 19B</t>
  </si>
  <si>
    <t xml:space="preserve">86-300 Grudziądz, ul. Wąska 25 </t>
  </si>
  <si>
    <t xml:space="preserve">86-302 Wielkie Lniska, ul. Wielkie Lniska 25 </t>
  </si>
  <si>
    <t>86-300 Grudziądz, ul. J. Wybickiego 31A</t>
  </si>
  <si>
    <t xml:space="preserve">86-300 Grudziądz, ul. J. Wybickiego 31 </t>
  </si>
  <si>
    <t>PL0037920015613537</t>
  </si>
  <si>
    <t>PPE590243892020792442</t>
  </si>
  <si>
    <t>PL0037920015613638</t>
  </si>
  <si>
    <t>PPE59024389020755577</t>
  </si>
  <si>
    <t>PL0037920015609190</t>
  </si>
  <si>
    <t>PPE590243892020539252</t>
  </si>
  <si>
    <t>PL0037920015609695</t>
  </si>
  <si>
    <t>PPE590243892020726201</t>
  </si>
  <si>
    <t>PL0037920015609901</t>
  </si>
  <si>
    <t>PPE590243892020325534</t>
  </si>
  <si>
    <t>PL0037920015610002</t>
  </si>
  <si>
    <t>PPE590243892020225063</t>
  </si>
  <si>
    <t>PL0037920015610103</t>
  </si>
  <si>
    <t>PPE590243892020815356</t>
  </si>
  <si>
    <t>PL0037920015610406</t>
  </si>
  <si>
    <t>PPE590243892020427801</t>
  </si>
  <si>
    <t>PL0037920015610507</t>
  </si>
  <si>
    <t>PPE590243892020635183</t>
  </si>
  <si>
    <t>PL0037920015610608</t>
  </si>
  <si>
    <t>PPE590243892020792275</t>
  </si>
  <si>
    <t>PL0037920015610709</t>
  </si>
  <si>
    <t>PPE590243892020992446</t>
  </si>
  <si>
    <t>PL0037920015610810</t>
  </si>
  <si>
    <t>PPE590243892020253646</t>
  </si>
  <si>
    <t>PL0037920015610911</t>
  </si>
  <si>
    <t>PPE590243892020327668</t>
  </si>
  <si>
    <t>PL0037920015611012</t>
  </si>
  <si>
    <t>PPE590243892020355760</t>
  </si>
  <si>
    <t>PL0037920015609796</t>
  </si>
  <si>
    <t>PPE590243892020394714</t>
  </si>
  <si>
    <t>PL0037920015608483</t>
  </si>
  <si>
    <t>PPE590243892021100123</t>
  </si>
  <si>
    <t>PL0037920015608584</t>
  </si>
  <si>
    <t>PPE590243892020696115</t>
  </si>
  <si>
    <t>PL0037920015608685</t>
  </si>
  <si>
    <t>PPE590243892021047909</t>
  </si>
  <si>
    <t>PL0037920015608180</t>
  </si>
  <si>
    <t>PPE590243892020383916</t>
  </si>
  <si>
    <t>PL0037920000180307</t>
  </si>
  <si>
    <t>PPE590243892021160479</t>
  </si>
  <si>
    <t>PL0037920015609493</t>
  </si>
  <si>
    <t>PPE590243892020276324</t>
  </si>
  <si>
    <t>PL0037920015609594</t>
  </si>
  <si>
    <t>PPE590243892020324926</t>
  </si>
  <si>
    <t>PL0037920036419229</t>
  </si>
  <si>
    <t>PPE590243892021041419</t>
  </si>
  <si>
    <t>PL0037920036411953</t>
  </si>
  <si>
    <t>PPE590243892020583774</t>
  </si>
  <si>
    <t>PL0037920015640516</t>
  </si>
  <si>
    <t>PPE590243892020253561</t>
  </si>
  <si>
    <t>PL0037920015609392</t>
  </si>
  <si>
    <t>PPE 590243892021151644</t>
  </si>
  <si>
    <t>PL0037920015612426</t>
  </si>
  <si>
    <t>PPE590243892020369187</t>
  </si>
  <si>
    <t>PL0037920015612325</t>
  </si>
  <si>
    <t>PPE590243892020493370</t>
  </si>
  <si>
    <t>PL0037920015612224</t>
  </si>
  <si>
    <t>PPE590243892020946876</t>
  </si>
  <si>
    <t>PL0037920121932611</t>
  </si>
  <si>
    <t>PL0037920015609089</t>
  </si>
  <si>
    <t>PPE590243892020582586</t>
  </si>
  <si>
    <t>PL0037920121774983</t>
  </si>
  <si>
    <t>PL0037920121775488</t>
  </si>
  <si>
    <t>PL0037920000377507</t>
  </si>
  <si>
    <t>PL0037920015613739</t>
  </si>
  <si>
    <t>PPE590243892021031717</t>
  </si>
  <si>
    <t>PL0037920015613840</t>
  </si>
  <si>
    <t>PPE590243892020492229</t>
  </si>
  <si>
    <t>PL0037920015613941</t>
  </si>
  <si>
    <t>PPE590243892020753955</t>
  </si>
  <si>
    <t>PL0037920015614042</t>
  </si>
  <si>
    <t>PPE590243892020355562</t>
  </si>
  <si>
    <t>PL0037920015614244</t>
  </si>
  <si>
    <t>PPE590243892020729974</t>
  </si>
  <si>
    <t>PL0037920015614345</t>
  </si>
  <si>
    <t>PPE590243892020270742</t>
  </si>
  <si>
    <t>PL0037920015614446</t>
  </si>
  <si>
    <t>PPE590243892020586775</t>
  </si>
  <si>
    <t>PL0037920015612022</t>
  </si>
  <si>
    <t>PPE590243892020722890</t>
  </si>
  <si>
    <t>PL0037920015612123</t>
  </si>
  <si>
    <t>PPE590243892020237882</t>
  </si>
  <si>
    <t>PL0037920015638694</t>
  </si>
  <si>
    <t>PPE590243892020230067</t>
  </si>
  <si>
    <t>PPE590243892020615130</t>
  </si>
  <si>
    <t>PL0037920015639405</t>
  </si>
  <si>
    <t>PPE590243892020683313</t>
  </si>
  <si>
    <t>PL0037920015638896</t>
  </si>
  <si>
    <t>PPE590243892020995690</t>
  </si>
  <si>
    <t>PL0037920015615355</t>
  </si>
  <si>
    <t>PPE590243892020681821</t>
  </si>
  <si>
    <t>PL0037920015611820</t>
  </si>
  <si>
    <t>PPE590243892020634155</t>
  </si>
  <si>
    <t>PL0037920015612628</t>
  </si>
  <si>
    <t>PPE590243892020473709</t>
  </si>
  <si>
    <t>PL0037920015611719</t>
  </si>
  <si>
    <t>PPE590243892020464806</t>
  </si>
  <si>
    <t>PL0037920015611618</t>
  </si>
  <si>
    <t>PPE590243892020460754</t>
  </si>
  <si>
    <t>PL0037920015611416</t>
  </si>
  <si>
    <t>PPE590243892020505646</t>
  </si>
  <si>
    <t>PL0037920015611315</t>
  </si>
  <si>
    <t>PPE590243892020446352</t>
  </si>
  <si>
    <t>PL0037920015611214</t>
  </si>
  <si>
    <t>PPE590243892020235505</t>
  </si>
  <si>
    <t>PL0037920015639809</t>
  </si>
  <si>
    <t>PPE590243892020613013</t>
  </si>
  <si>
    <t>PL0037920015864121</t>
  </si>
  <si>
    <t>PPE590243892021023279</t>
  </si>
  <si>
    <t>PPE590243892020742782</t>
  </si>
  <si>
    <t>PL0037920015638593</t>
  </si>
  <si>
    <t>PPE590243892020474171</t>
  </si>
  <si>
    <t>PL0037920039625481</t>
  </si>
  <si>
    <t>PPE590243892020632298</t>
  </si>
  <si>
    <t>PL0037920015612729</t>
  </si>
  <si>
    <t>PPE590343892020941307</t>
  </si>
  <si>
    <t>PL0037920015612830</t>
  </si>
  <si>
    <t>PPE590243892020371401</t>
  </si>
  <si>
    <t>PL0037920015612931</t>
  </si>
  <si>
    <t>PPE590243892020634162</t>
  </si>
  <si>
    <t>PL0037920015613032</t>
  </si>
  <si>
    <t>PPE590243892020919245</t>
  </si>
  <si>
    <t>PL0037920015613133</t>
  </si>
  <si>
    <t>PPE590243892020881962</t>
  </si>
  <si>
    <t>PL0037920015615658</t>
  </si>
  <si>
    <t>PPE590243892020910327</t>
  </si>
  <si>
    <t>PL0037920015609291</t>
  </si>
  <si>
    <t>PPE590243892020703486</t>
  </si>
  <si>
    <t>PL0037920028735516</t>
  </si>
  <si>
    <t>PPE590243892020584498</t>
  </si>
  <si>
    <t>PL0037920028735819</t>
  </si>
  <si>
    <t>PPE590243892020501136</t>
  </si>
  <si>
    <t>PL0037920015621621</t>
  </si>
  <si>
    <t>PPE590243892020160128</t>
  </si>
  <si>
    <t>PL0037920015627681</t>
  </si>
  <si>
    <t>PPE590243892020569693</t>
  </si>
  <si>
    <t>PL0037920000269610</t>
  </si>
  <si>
    <t>PPE590243892021173752</t>
  </si>
  <si>
    <t>PL0037920015621520</t>
  </si>
  <si>
    <t>PPE590243892021051418</t>
  </si>
  <si>
    <t>PL0037920015627984</t>
  </si>
  <si>
    <t>PPE590243892020207908</t>
  </si>
  <si>
    <t>PL0037920015619500</t>
  </si>
  <si>
    <t>PPE590243892020505004</t>
  </si>
  <si>
    <t>PL0037920015854219</t>
  </si>
  <si>
    <t>PPE590243892020790073</t>
  </si>
  <si>
    <t>PL0037920015621217</t>
  </si>
  <si>
    <t>PPE590243892021104251</t>
  </si>
  <si>
    <t>PL0037920015614749</t>
  </si>
  <si>
    <t>PPE590243892020961114</t>
  </si>
  <si>
    <t>PL0037920015614850</t>
  </si>
  <si>
    <t>PPE590243892020695828</t>
  </si>
  <si>
    <t>PL0037920015614951</t>
  </si>
  <si>
    <t>PPE590243892020290252</t>
  </si>
  <si>
    <t>PL0037920016849780</t>
  </si>
  <si>
    <t>PPE590243892020941277</t>
  </si>
  <si>
    <t>PL0037920000099804</t>
  </si>
  <si>
    <t>PPE590243892021141058</t>
  </si>
  <si>
    <t>PL0037920036635861</t>
  </si>
  <si>
    <t>PPE590243892020517168</t>
  </si>
  <si>
    <t>PL0037920042411304</t>
  </si>
  <si>
    <t>PPE590243892020369491</t>
  </si>
  <si>
    <t>PL0037920039297503</t>
  </si>
  <si>
    <t>PPE590243892021156175</t>
  </si>
  <si>
    <t>PL0037920015622328</t>
  </si>
  <si>
    <t>PPE590243892020803636</t>
  </si>
  <si>
    <t>PL0037920015622429</t>
  </si>
  <si>
    <t>PPE590243892020426408</t>
  </si>
  <si>
    <t>PL0037920015622530</t>
  </si>
  <si>
    <t>PPE590243892020742768</t>
  </si>
  <si>
    <t>PL0037920015622631</t>
  </si>
  <si>
    <t>PPE590243892020594183</t>
  </si>
  <si>
    <t>PL0037920015617678</t>
  </si>
  <si>
    <t>PPE590243892020231965</t>
  </si>
  <si>
    <t>PL0037920015617779</t>
  </si>
  <si>
    <t>PPE590243892020259280</t>
  </si>
  <si>
    <t>PL0037920015617880</t>
  </si>
  <si>
    <t>PPE590243892020595845</t>
  </si>
  <si>
    <t>PL0037920015620005</t>
  </si>
  <si>
    <t>PPE590243892020943592</t>
  </si>
  <si>
    <t>PL0037920015620106</t>
  </si>
  <si>
    <t>PPE590243892020633509</t>
  </si>
  <si>
    <t>PL0037920015620207</t>
  </si>
  <si>
    <t>PPE590243892020814007</t>
  </si>
  <si>
    <t>PL0037920015620409</t>
  </si>
  <si>
    <t>PPE590243892020965464</t>
  </si>
  <si>
    <t>PL0037920015620510</t>
  </si>
  <si>
    <t>PPE590243892020914745</t>
  </si>
  <si>
    <t>PL0037920015623540</t>
  </si>
  <si>
    <t>PPE590243892020647728</t>
  </si>
  <si>
    <t>PL0037920015616870</t>
  </si>
  <si>
    <t>PPE590243892020445263</t>
  </si>
  <si>
    <t>PL0037920015621419</t>
  </si>
  <si>
    <t>PPE590243892020515799</t>
  </si>
  <si>
    <t>PL0037920015616971</t>
  </si>
  <si>
    <t>PPE590243892020517847</t>
  </si>
  <si>
    <t>PL0037920015617072</t>
  </si>
  <si>
    <t>PPE590243892020687571</t>
  </si>
  <si>
    <t>PL0037920015618587</t>
  </si>
  <si>
    <t>PPE590243892020309022</t>
  </si>
  <si>
    <t>PL0037920015618486</t>
  </si>
  <si>
    <t>PPE590243892020335182</t>
  </si>
  <si>
    <t>PL0037920015618385</t>
  </si>
  <si>
    <t>PPE590243892020397258</t>
  </si>
  <si>
    <t>PL0037920015625560</t>
  </si>
  <si>
    <t>PPE590243892020505639</t>
  </si>
  <si>
    <t>PL0037920015625661</t>
  </si>
  <si>
    <t>PPE590243892020812508</t>
  </si>
  <si>
    <t>PL0037920015625863</t>
  </si>
  <si>
    <t>PPE590243892020634490</t>
  </si>
  <si>
    <t>PL0037920015625762</t>
  </si>
  <si>
    <t>PPE590243892020624811</t>
  </si>
  <si>
    <t>PL0037920015626065</t>
  </si>
  <si>
    <t>PPE590243892020920883</t>
  </si>
  <si>
    <t>PL0037920015740243</t>
  </si>
  <si>
    <t>PPE590243892020460693</t>
  </si>
  <si>
    <t>PL0037920015625964</t>
  </si>
  <si>
    <t>PPE590243892020322076</t>
  </si>
  <si>
    <t>PL0037920015626166</t>
  </si>
  <si>
    <t>PPE590243892020322083</t>
  </si>
  <si>
    <t>PL0037920045411230</t>
  </si>
  <si>
    <t>PPE590243892020982751</t>
  </si>
  <si>
    <t>PL0037920015626267</t>
  </si>
  <si>
    <t>PPE590243892020901264</t>
  </si>
  <si>
    <t>PL0037920015628287</t>
  </si>
  <si>
    <t>PPE590243892021095306</t>
  </si>
  <si>
    <t>PL0037920015854017</t>
  </si>
  <si>
    <t>PPE590243892020167325</t>
  </si>
  <si>
    <t>PL0037920015626368</t>
  </si>
  <si>
    <t>PPE590243892020223236</t>
  </si>
  <si>
    <t>PL0037920045534300</t>
  </si>
  <si>
    <t>PPE590243892021103278</t>
  </si>
  <si>
    <t>PL0037920015617173</t>
  </si>
  <si>
    <t>PPE590243892021003813</t>
  </si>
  <si>
    <t>PL0037920015617274</t>
  </si>
  <si>
    <t>PPE590243892020991821</t>
  </si>
  <si>
    <t>PL0037920015621823</t>
  </si>
  <si>
    <t>PPE590243892021097287</t>
  </si>
  <si>
    <t>PL0037920028432893</t>
  </si>
  <si>
    <t>PPE590243892020960438</t>
  </si>
  <si>
    <t>PL0037920015623742</t>
  </si>
  <si>
    <t>PPE590243892020216016</t>
  </si>
  <si>
    <t>PL0037920015623843</t>
  </si>
  <si>
    <t>PPE590243892020731151</t>
  </si>
  <si>
    <t>PL0037920015623944</t>
  </si>
  <si>
    <t>PPE590243892020271978</t>
  </si>
  <si>
    <t>PL0037920015624247</t>
  </si>
  <si>
    <t>PPE590243892021130434</t>
  </si>
  <si>
    <t>PL0037920015624045</t>
  </si>
  <si>
    <t>PPE590243892020621070</t>
  </si>
  <si>
    <t>PL0037920015624146</t>
  </si>
  <si>
    <t>PPE590243892021084355</t>
  </si>
  <si>
    <t>PL0037920015626469</t>
  </si>
  <si>
    <t>PPE590243892020503215</t>
  </si>
  <si>
    <t>PL0037920015626570</t>
  </si>
  <si>
    <t>PPE590243892020550998</t>
  </si>
  <si>
    <t>PL0037920015850377</t>
  </si>
  <si>
    <t>PPE590243892020756499</t>
  </si>
  <si>
    <t>PL0037920015628590</t>
  </si>
  <si>
    <t>PPE590243892020290481</t>
  </si>
  <si>
    <t>PL0037920015628085</t>
  </si>
  <si>
    <t>PPE590243892020558550</t>
  </si>
  <si>
    <t>PL0037920015628186</t>
  </si>
  <si>
    <t>PPE590243892021046353</t>
  </si>
  <si>
    <t>PL0037920015622025</t>
  </si>
  <si>
    <t>PPE590243892020544430</t>
  </si>
  <si>
    <t>PL0037920015622126</t>
  </si>
  <si>
    <t>PPE590243892020983987</t>
  </si>
  <si>
    <t>PL0037920015622227</t>
  </si>
  <si>
    <t>PPE590243892020661038</t>
  </si>
  <si>
    <t>PPE590243892020323240</t>
  </si>
  <si>
    <t>PL0037920015625459</t>
  </si>
  <si>
    <t>PPE590243892020370695</t>
  </si>
  <si>
    <t>PL0037920015627883</t>
  </si>
  <si>
    <t>PPE590243892020663360</t>
  </si>
  <si>
    <t>PL0037920015850478</t>
  </si>
  <si>
    <t>PPE590243892020370107</t>
  </si>
  <si>
    <t>PL0037920015616163</t>
  </si>
  <si>
    <t>PPE590243892020988753</t>
  </si>
  <si>
    <t>PL0037920015678003</t>
  </si>
  <si>
    <t>PPE590243892020421984</t>
  </si>
  <si>
    <t>PL0037920015678104</t>
  </si>
  <si>
    <t>PPE590243892020467692</t>
  </si>
  <si>
    <t>PPE590243892020571047</t>
  </si>
  <si>
    <t>PPE590243892021151460</t>
  </si>
  <si>
    <t>PL0037920015623136</t>
  </si>
  <si>
    <t>PPE590243892020330583</t>
  </si>
  <si>
    <t>PL0037920015624954</t>
  </si>
  <si>
    <t>PPE590243892020830663</t>
  </si>
  <si>
    <t>PL0037920015625055</t>
  </si>
  <si>
    <t>PPE590243892021116582</t>
  </si>
  <si>
    <t>PL0037920015617981</t>
  </si>
  <si>
    <t>PPE590243892020324995</t>
  </si>
  <si>
    <t>PL0037920015618082</t>
  </si>
  <si>
    <t>PPE590243892020582579</t>
  </si>
  <si>
    <t>PL0037920015618183</t>
  </si>
  <si>
    <t>PPE590243892020167950</t>
  </si>
  <si>
    <t>PL0037920015624550</t>
  </si>
  <si>
    <t>PPE590243892020907051</t>
  </si>
  <si>
    <t>PL0037920015624651</t>
  </si>
  <si>
    <t>PPE590243892020852276</t>
  </si>
  <si>
    <t>PL0037920015624348</t>
  </si>
  <si>
    <t>PPE590243892020830656</t>
  </si>
  <si>
    <t>PL0037920015616264</t>
  </si>
  <si>
    <t>PPE590243892020711245</t>
  </si>
  <si>
    <t>PL0037920015618991</t>
  </si>
  <si>
    <t>PPE590243892021070259</t>
  </si>
  <si>
    <t>PL0037920015627277</t>
  </si>
  <si>
    <t>PPE590243892020895440</t>
  </si>
  <si>
    <t>PPE590243892020803155</t>
  </si>
  <si>
    <t>PL0037920015619294</t>
  </si>
  <si>
    <t>PPE590243892020294403</t>
  </si>
  <si>
    <t>PL0037920015620914</t>
  </si>
  <si>
    <t>PPE590243892020722517</t>
  </si>
  <si>
    <t>PL0037920015621116</t>
  </si>
  <si>
    <t>PPE590243892020635657</t>
  </si>
  <si>
    <t>PL0037920015619395</t>
  </si>
  <si>
    <t>PPE590243892020798895</t>
  </si>
  <si>
    <t>PL0037920015621015</t>
  </si>
  <si>
    <t>PPE590243892020558543</t>
  </si>
  <si>
    <t>PL0037920015619496</t>
  </si>
  <si>
    <t>PPE590243892020480523</t>
  </si>
  <si>
    <t>PL0037920015620813</t>
  </si>
  <si>
    <t>PPE590243892020325008</t>
  </si>
  <si>
    <t>PL0037920015758532</t>
  </si>
  <si>
    <t>PPE590243892020829582</t>
  </si>
  <si>
    <t>PL0037920015618890</t>
  </si>
  <si>
    <t>PPE590243892020647094</t>
  </si>
  <si>
    <t>PL0037920015616365</t>
  </si>
  <si>
    <t>PPE590243892020328580</t>
  </si>
  <si>
    <t>PL0037920015616466</t>
  </si>
  <si>
    <t>PPE590243892020424060</t>
  </si>
  <si>
    <t>PL0037920015762572</t>
  </si>
  <si>
    <t>PPE590243892020252731</t>
  </si>
  <si>
    <t>PL0037920015635159</t>
  </si>
  <si>
    <t>PPE590243892021128516</t>
  </si>
  <si>
    <t>PL0037920015636472</t>
  </si>
  <si>
    <t>PPE590243892020393779</t>
  </si>
  <si>
    <t>PL0037920015636573</t>
  </si>
  <si>
    <t>PPE590243892020780593</t>
  </si>
  <si>
    <t>PL0037920015633240</t>
  </si>
  <si>
    <t>PPE590243892020792206</t>
  </si>
  <si>
    <t>PL0037920015633341</t>
  </si>
  <si>
    <t>PPE590243892020369514</t>
  </si>
  <si>
    <t>PPE590243892020169923</t>
  </si>
  <si>
    <t>PL0037920015633442</t>
  </si>
  <si>
    <t>PPE590243892020636463</t>
  </si>
  <si>
    <t>PL0037920015633543</t>
  </si>
  <si>
    <t>PPE590243892020277345</t>
  </si>
  <si>
    <t>PL0037920015633644</t>
  </si>
  <si>
    <t>PPE590243892020945527</t>
  </si>
  <si>
    <t>PL0037920015633846</t>
  </si>
  <si>
    <t>PPE590243892020329471</t>
  </si>
  <si>
    <t>PL0037920015633947</t>
  </si>
  <si>
    <t>PPE590243892020636470</t>
  </si>
  <si>
    <t>PL0037920000231501</t>
  </si>
  <si>
    <t>PPE590243892021158919</t>
  </si>
  <si>
    <t>PL0037920015634048</t>
  </si>
  <si>
    <t>PPE590243892020945176</t>
  </si>
  <si>
    <t>PL0037920000231408</t>
  </si>
  <si>
    <t>PPE590243892021163579</t>
  </si>
  <si>
    <t>PL0037920000234610</t>
  </si>
  <si>
    <t>PPE590243892021167416</t>
  </si>
  <si>
    <t>PL0037920015634149</t>
  </si>
  <si>
    <t>PPE590243892020508647</t>
  </si>
  <si>
    <t>PL0037920015634250</t>
  </si>
  <si>
    <t>PPE590243892020810085</t>
  </si>
  <si>
    <t>PL0037920000234807</t>
  </si>
  <si>
    <t>PPE590243892021167195</t>
  </si>
  <si>
    <t>PL0037920015632331</t>
  </si>
  <si>
    <t>PPE 590243892020446017</t>
  </si>
  <si>
    <t>PL0037920015632432</t>
  </si>
  <si>
    <t>PPE590243892020239916</t>
  </si>
  <si>
    <t>PL0037920015632533</t>
  </si>
  <si>
    <t>PPE590243892021106514</t>
  </si>
  <si>
    <t>PL0037920015631927</t>
  </si>
  <si>
    <t>PPE590243892021081514</t>
  </si>
  <si>
    <t>PL0037920015632028</t>
  </si>
  <si>
    <t>PPE590243892021136320</t>
  </si>
  <si>
    <t>PL0037920015632129</t>
  </si>
  <si>
    <t>PPE590243892020205829</t>
  </si>
  <si>
    <t>PL0037920015637280</t>
  </si>
  <si>
    <t>PPE590243892020701611</t>
  </si>
  <si>
    <t>PL0037920015637179</t>
  </si>
  <si>
    <t>PPE590243892020462802</t>
  </si>
  <si>
    <t>PPE590243892020256340</t>
  </si>
  <si>
    <t>PL0037920015636977</t>
  </si>
  <si>
    <t>PPE590243892020779627</t>
  </si>
  <si>
    <t>PL0037920015636876</t>
  </si>
  <si>
    <t>PPE590243892020779634</t>
  </si>
  <si>
    <t>PL0037920015636775</t>
  </si>
  <si>
    <t>PPE590243892021039539</t>
  </si>
  <si>
    <t>PPE590243892020511432</t>
  </si>
  <si>
    <t>PL0037920015635058</t>
  </si>
  <si>
    <t>PPE590243892020329280</t>
  </si>
  <si>
    <t>PL0037920015630109</t>
  </si>
  <si>
    <t>PPE590243892021028748</t>
  </si>
  <si>
    <t>PL0037920015630210</t>
  </si>
  <si>
    <t>PPE590243892020999735</t>
  </si>
  <si>
    <t>PL0037920015630311</t>
  </si>
  <si>
    <t>PPE590243892020693077</t>
  </si>
  <si>
    <t>PL0037920015630412</t>
  </si>
  <si>
    <t>PPE590243892020394936</t>
  </si>
  <si>
    <t>PL0037920015630513</t>
  </si>
  <si>
    <t>PPE590243892020857905</t>
  </si>
  <si>
    <t>PL0037920015637482</t>
  </si>
  <si>
    <t>PPE590243892020444921</t>
  </si>
  <si>
    <t>PL0037920015637583</t>
  </si>
  <si>
    <t>PPE590243892020683153</t>
  </si>
  <si>
    <t>PL0037920015630614</t>
  </si>
  <si>
    <t>PPE590243892020838881</t>
  </si>
  <si>
    <t>PL0037920015632634</t>
  </si>
  <si>
    <t>PPE590243892021122576</t>
  </si>
  <si>
    <t>PL0037920015629301</t>
  </si>
  <si>
    <t>PPE590243892020241438</t>
  </si>
  <si>
    <t>PL0037920015629402</t>
  </si>
  <si>
    <t>PPE590243892021109850</t>
  </si>
  <si>
    <t>PL0037920015629503</t>
  </si>
  <si>
    <t>PPE590243892020369040</t>
  </si>
  <si>
    <t>PL0037920015630008</t>
  </si>
  <si>
    <t>PPE590243892020723941</t>
  </si>
  <si>
    <t>PL0037920015637381</t>
  </si>
  <si>
    <t>PPE590243892020966249</t>
  </si>
  <si>
    <t>PL0037920015635967</t>
  </si>
  <si>
    <t>PPE590243892020765835</t>
  </si>
  <si>
    <t>PL0037920045531569</t>
  </si>
  <si>
    <t>PPE590243892020851149</t>
  </si>
  <si>
    <t>PL0037920015638391</t>
  </si>
  <si>
    <t>PPE590243892020683795</t>
  </si>
  <si>
    <t>PL0037920033812050</t>
  </si>
  <si>
    <t>PPE590243892020195625</t>
  </si>
  <si>
    <t>PL0037920037849371</t>
  </si>
  <si>
    <t>PPE590243892020823078</t>
  </si>
  <si>
    <t>PL0037920043034629</t>
  </si>
  <si>
    <t>PPE590243892020906269</t>
  </si>
  <si>
    <t>PL0037920015634755</t>
  </si>
  <si>
    <t>PPE590243892020724429</t>
  </si>
  <si>
    <t>PL0037920015637785</t>
  </si>
  <si>
    <t>PPE590243892020217259</t>
  </si>
  <si>
    <t>PL0037920015637886</t>
  </si>
  <si>
    <t>PPE590243892020361938</t>
  </si>
  <si>
    <t>PL0037920015631018</t>
  </si>
  <si>
    <t>PPE590243892020848002</t>
  </si>
  <si>
    <t>PL0037920015631119</t>
  </si>
  <si>
    <t>PPE590243892020734978</t>
  </si>
  <si>
    <t>PL0037920015631220</t>
  </si>
  <si>
    <t>PPE590243892020669096</t>
  </si>
  <si>
    <t>PL0037920015637987</t>
  </si>
  <si>
    <t>PPE590243892020227920</t>
  </si>
  <si>
    <t>PL0037920015631321</t>
  </si>
  <si>
    <t>PPE590243892020470265</t>
  </si>
  <si>
    <t>PL0037920015631422</t>
  </si>
  <si>
    <t>PPE590243892020639723</t>
  </si>
  <si>
    <t>PL0037920015631523</t>
  </si>
  <si>
    <t>PPE590243892020619947</t>
  </si>
  <si>
    <t>PL0037920045778315</t>
  </si>
  <si>
    <t>PPE5902438920201047244</t>
  </si>
  <si>
    <t>PL0037920015631624</t>
  </si>
  <si>
    <t>PPE5902438920206667195</t>
  </si>
  <si>
    <t>PL0037920015631725</t>
  </si>
  <si>
    <t>PPE5904243892020786441</t>
  </si>
  <si>
    <t>PL0037920015631826</t>
  </si>
  <si>
    <t>PPE590243892020669102</t>
  </si>
  <si>
    <t>PL0037920015634351</t>
  </si>
  <si>
    <t>PPE590243892020632434</t>
  </si>
  <si>
    <t>PL0037920015636674</t>
  </si>
  <si>
    <t>PPE590243892020701680</t>
  </si>
  <si>
    <t>PL0037920015614547</t>
  </si>
  <si>
    <t>PPE590243892020885267</t>
  </si>
  <si>
    <t>PL0037920015628792</t>
  </si>
  <si>
    <t>PPE590243892020683573</t>
  </si>
  <si>
    <t>PPE590243892020961589</t>
  </si>
  <si>
    <t>PPE590243892020658724</t>
  </si>
  <si>
    <t>PL0037920015629095</t>
  </si>
  <si>
    <t>PPE590243892020915919</t>
  </si>
  <si>
    <t>PL0037920015629196</t>
  </si>
  <si>
    <t>PPE590243892021071621</t>
  </si>
  <si>
    <t>PL0037920015629200</t>
  </si>
  <si>
    <t>PPE590243892020332556</t>
  </si>
  <si>
    <t>PL0037920015632937</t>
  </si>
  <si>
    <t>PPE590243892020499204</t>
  </si>
  <si>
    <t>PL0037920015638189</t>
  </si>
  <si>
    <t>PPE590243892020609733</t>
  </si>
  <si>
    <t>PL0037920015634957</t>
  </si>
  <si>
    <t>PPE590243892020961596</t>
  </si>
  <si>
    <t>PL0037920015634856</t>
  </si>
  <si>
    <t>PPE590243892020451998</t>
  </si>
  <si>
    <t>PL0037920000231200</t>
  </si>
  <si>
    <t>PPE590243892021168031</t>
  </si>
  <si>
    <t>PL0037920000231304</t>
  </si>
  <si>
    <t>PPE590243892021168048</t>
  </si>
  <si>
    <t>PL0037920037850482</t>
  </si>
  <si>
    <t>PPE590243892020350192</t>
  </si>
  <si>
    <t>PL0037920000221609</t>
  </si>
  <si>
    <t>PPE590243892021162428</t>
  </si>
  <si>
    <t>PL0037920000221702</t>
  </si>
  <si>
    <t>PPE590243892021162435</t>
  </si>
  <si>
    <t>PL0037920123050333</t>
  </si>
  <si>
    <t>PPE5902438920201663896</t>
  </si>
  <si>
    <t>PL0037920015637684</t>
  </si>
  <si>
    <t>PPE59024382020548087</t>
  </si>
  <si>
    <t>PL0037920015630816</t>
  </si>
  <si>
    <t>PPE590243892020361105</t>
  </si>
  <si>
    <t>PL0037920015632230</t>
  </si>
  <si>
    <t>PPE590243892020486501</t>
  </si>
  <si>
    <t>PL0037920037030026</t>
  </si>
  <si>
    <t>PPE590243892020654030</t>
  </si>
  <si>
    <t>PL0037920016081763</t>
  </si>
  <si>
    <t>PPE590243892020235819</t>
  </si>
  <si>
    <t>PL0037920016081864</t>
  </si>
  <si>
    <t>PPE590243892020079399</t>
  </si>
  <si>
    <t>PL0037920016081662</t>
  </si>
  <si>
    <t>PPE590243892020783303</t>
  </si>
  <si>
    <t>C12A</t>
  </si>
  <si>
    <t>G12</t>
  </si>
  <si>
    <t>G13</t>
  </si>
  <si>
    <t>C12B</t>
  </si>
  <si>
    <t>4,00 kW</t>
  </si>
  <si>
    <t>6,50 kW</t>
  </si>
  <si>
    <t>7,00 kW</t>
  </si>
  <si>
    <t>11,00 kW</t>
  </si>
  <si>
    <t>12,5kW</t>
  </si>
  <si>
    <t>32,5 kW</t>
  </si>
  <si>
    <t>10,0 kW</t>
  </si>
  <si>
    <t>2,50 kW</t>
  </si>
  <si>
    <t>2,00 kW</t>
  </si>
  <si>
    <t>8,00 kW</t>
  </si>
  <si>
    <t>59,5 KW</t>
  </si>
  <si>
    <t>3,00 kW</t>
  </si>
  <si>
    <t>6,00 kW</t>
  </si>
  <si>
    <t>11,0 kW</t>
  </si>
  <si>
    <t>27,0 kW</t>
  </si>
  <si>
    <t>220 kW</t>
  </si>
  <si>
    <t>10,5 kW</t>
  </si>
  <si>
    <t>5,50 kW</t>
  </si>
  <si>
    <t>Geotermia Grudziądz Sp. z o.o.</t>
  </si>
  <si>
    <t>Grudziądz, ul. Warszawska 36</t>
  </si>
  <si>
    <t>Grudziądz, ul. Kalinkowa 56</t>
  </si>
  <si>
    <t>C 21</t>
  </si>
  <si>
    <t xml:space="preserve">65 kW </t>
  </si>
  <si>
    <t>B22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</si>
</sst>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0.000"/>
    <numFmt numFmtId="165" formatCode="[$-415]General"/>
    <numFmt numFmtId="166" formatCode="00\-000"/>
    <numFmt numFmtId="167" formatCode="0.0"/>
    <numFmt numFmtId="168" formatCode="#,##0.000"/>
  </numFmts>
  <fonts count="1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1"/>
      <name val="Tahoma"/>
      <family val="2"/>
    </font>
    <font>
      <sz val="10"/>
      <color theme="0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1" fillId="0" borderId="0"/>
    <xf numFmtId="0" fontId="1" fillId="0" borderId="0"/>
  </cellStyleXfs>
  <cellXfs count="293">
    <xf numFmtId="0" fontId="0" fillId="0" borderId="0" xfId="0"/>
    <xf numFmtId="0" fontId="7" fillId="0" borderId="0" xfId="2"/>
    <xf numFmtId="164" fontId="8" fillId="0" borderId="0" xfId="0" applyNumberFormat="1" applyFont="1"/>
    <xf numFmtId="0" fontId="3" fillId="2" borderId="4" xfId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44" fontId="4" fillId="0" borderId="2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4" fontId="9" fillId="3" borderId="24" xfId="0" applyNumberFormat="1" applyFont="1" applyFill="1" applyBorder="1"/>
    <xf numFmtId="0" fontId="5" fillId="4" borderId="49" xfId="0" applyFont="1" applyFill="1" applyBorder="1" applyAlignment="1">
      <alignment horizontal="center" vertical="center" wrapText="1"/>
    </xf>
    <xf numFmtId="49" fontId="10" fillId="0" borderId="50" xfId="0" applyNumberFormat="1" applyFont="1" applyBorder="1" applyAlignment="1">
      <alignment horizontal="center" vertical="center" wrapText="1"/>
    </xf>
    <xf numFmtId="49" fontId="10" fillId="0" borderId="50" xfId="0" applyNumberFormat="1" applyFont="1" applyBorder="1" applyAlignment="1">
      <alignment horizontal="center" vertical="center"/>
    </xf>
    <xf numFmtId="49" fontId="7" fillId="0" borderId="0" xfId="2" applyNumberFormat="1"/>
    <xf numFmtId="0" fontId="4" fillId="0" borderId="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64" fontId="4" fillId="0" borderId="10" xfId="0" applyNumberFormat="1" applyFont="1" applyBorder="1" applyAlignment="1">
      <alignment horizontal="center" vertical="center"/>
    </xf>
    <xf numFmtId="164" fontId="4" fillId="0" borderId="10" xfId="0" applyNumberFormat="1" applyFont="1" applyBorder="1"/>
    <xf numFmtId="14" fontId="4" fillId="0" borderId="1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 applyProtection="1">
      <alignment horizontal="center" vertical="center"/>
      <protection locked="0"/>
    </xf>
    <xf numFmtId="164" fontId="4" fillId="0" borderId="15" xfId="0" applyNumberFormat="1" applyFont="1" applyBorder="1"/>
    <xf numFmtId="0" fontId="6" fillId="0" borderId="10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166" fontId="4" fillId="0" borderId="53" xfId="1" applyNumberFormat="1" applyFont="1" applyBorder="1" applyAlignment="1">
      <alignment horizontal="center" vertical="center" wrapText="1"/>
    </xf>
    <xf numFmtId="164" fontId="5" fillId="0" borderId="53" xfId="0" applyNumberFormat="1" applyFont="1" applyBorder="1" applyAlignment="1">
      <alignment horizontal="center" vertical="center"/>
    </xf>
    <xf numFmtId="164" fontId="6" fillId="0" borderId="55" xfId="0" applyNumberFormat="1" applyFont="1" applyBorder="1" applyAlignment="1" applyProtection="1">
      <alignment horizontal="center" vertical="center"/>
      <protection locked="0"/>
    </xf>
    <xf numFmtId="164" fontId="6" fillId="0" borderId="53" xfId="0" applyNumberFormat="1" applyFont="1" applyBorder="1" applyAlignment="1" applyProtection="1">
      <alignment horizontal="center" vertical="center"/>
      <protection locked="0"/>
    </xf>
    <xf numFmtId="164" fontId="6" fillId="0" borderId="53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6" fillId="0" borderId="19" xfId="0" applyNumberFormat="1" applyFont="1" applyBorder="1" applyAlignment="1" applyProtection="1">
      <alignment horizontal="center" vertical="center"/>
      <protection locked="0"/>
    </xf>
    <xf numFmtId="164" fontId="6" fillId="0" borderId="15" xfId="0" applyNumberFormat="1" applyFont="1" applyBorder="1" applyAlignment="1" applyProtection="1">
      <alignment horizontal="center" vertical="center"/>
      <protection locked="0"/>
    </xf>
    <xf numFmtId="164" fontId="6" fillId="0" borderId="15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164" fontId="4" fillId="0" borderId="21" xfId="0" applyNumberFormat="1" applyFont="1" applyBorder="1" applyAlignment="1" applyProtection="1">
      <alignment horizontal="center" vertical="center"/>
      <protection locked="0"/>
    </xf>
    <xf numFmtId="164" fontId="0" fillId="0" borderId="21" xfId="0" applyNumberFormat="1" applyBorder="1"/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164" fontId="4" fillId="0" borderId="24" xfId="0" applyNumberFormat="1" applyFont="1" applyBorder="1" applyAlignment="1" applyProtection="1">
      <alignment horizontal="center" vertical="center"/>
      <protection locked="0"/>
    </xf>
    <xf numFmtId="164" fontId="0" fillId="0" borderId="24" xfId="0" applyNumberFormat="1" applyBorder="1"/>
    <xf numFmtId="0" fontId="6" fillId="0" borderId="25" xfId="0" applyFont="1" applyBorder="1" applyAlignment="1">
      <alignment horizontal="center" vertical="center"/>
    </xf>
    <xf numFmtId="164" fontId="0" fillId="0" borderId="26" xfId="0" applyNumberFormat="1" applyBorder="1"/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164" fontId="4" fillId="0" borderId="29" xfId="0" applyNumberFormat="1" applyFont="1" applyBorder="1" applyAlignment="1" applyProtection="1">
      <alignment horizontal="center" vertical="center"/>
      <protection locked="0"/>
    </xf>
    <xf numFmtId="164" fontId="0" fillId="0" borderId="29" xfId="0" applyNumberFormat="1" applyBorder="1"/>
    <xf numFmtId="0" fontId="6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64" fontId="4" fillId="0" borderId="32" xfId="0" applyNumberFormat="1" applyFont="1" applyBorder="1" applyAlignment="1" applyProtection="1">
      <alignment horizontal="center" vertical="center"/>
      <protection locked="0"/>
    </xf>
    <xf numFmtId="164" fontId="0" fillId="0" borderId="32" xfId="0" applyNumberFormat="1" applyBorder="1"/>
    <xf numFmtId="0" fontId="4" fillId="0" borderId="33" xfId="1" applyFont="1" applyBorder="1" applyAlignment="1">
      <alignment horizontal="center" vertical="center" wrapText="1"/>
    </xf>
    <xf numFmtId="164" fontId="4" fillId="0" borderId="10" xfId="0" applyNumberFormat="1" applyFont="1" applyBorder="1" applyAlignment="1" applyProtection="1">
      <alignment horizontal="center" vertical="center"/>
      <protection locked="0"/>
    </xf>
    <xf numFmtId="164" fontId="0" fillId="0" borderId="10" xfId="0" applyNumberFormat="1" applyBorder="1"/>
    <xf numFmtId="0" fontId="4" fillId="0" borderId="19" xfId="1" applyFont="1" applyBorder="1" applyAlignment="1">
      <alignment horizontal="center" vertical="center" wrapText="1"/>
    </xf>
    <xf numFmtId="164" fontId="4" fillId="0" borderId="15" xfId="0" applyNumberFormat="1" applyFont="1" applyBorder="1" applyAlignment="1" applyProtection="1">
      <alignment horizontal="center" vertical="center"/>
      <protection locked="0"/>
    </xf>
    <xf numFmtId="164" fontId="0" fillId="0" borderId="15" xfId="0" applyNumberFormat="1" applyBorder="1"/>
    <xf numFmtId="165" fontId="5" fillId="0" borderId="34" xfId="1" applyNumberFormat="1" applyFont="1" applyBorder="1" applyAlignment="1">
      <alignment horizontal="center" vertical="center" wrapText="1"/>
    </xf>
    <xf numFmtId="165" fontId="5" fillId="0" borderId="35" xfId="1" applyNumberFormat="1" applyFont="1" applyBorder="1" applyAlignment="1">
      <alignment horizontal="center" vertical="center" wrapText="1"/>
    </xf>
    <xf numFmtId="165" fontId="5" fillId="0" borderId="36" xfId="1" applyNumberFormat="1" applyFont="1" applyBorder="1" applyAlignment="1">
      <alignment horizontal="center" vertical="center" wrapText="1"/>
    </xf>
    <xf numFmtId="165" fontId="5" fillId="0" borderId="37" xfId="1" applyNumberFormat="1" applyFont="1" applyBorder="1" applyAlignment="1">
      <alignment horizontal="center" vertical="center" wrapText="1"/>
    </xf>
    <xf numFmtId="165" fontId="5" fillId="0" borderId="38" xfId="1" applyNumberFormat="1" applyFont="1" applyBorder="1" applyAlignment="1">
      <alignment horizontal="center" vertical="center" wrapText="1"/>
    </xf>
    <xf numFmtId="165" fontId="5" fillId="0" borderId="39" xfId="1" applyNumberFormat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164" fontId="0" fillId="0" borderId="19" xfId="0" applyNumberFormat="1" applyBorder="1"/>
    <xf numFmtId="0" fontId="4" fillId="0" borderId="11" xfId="1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Border="1"/>
    <xf numFmtId="0" fontId="4" fillId="0" borderId="4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4" fillId="0" borderId="24" xfId="1" applyNumberFormat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 wrapText="1"/>
    </xf>
    <xf numFmtId="49" fontId="4" fillId="0" borderId="53" xfId="1" applyNumberFormat="1" applyFont="1" applyBorder="1" applyAlignment="1">
      <alignment horizontal="center" vertical="center" wrapText="1"/>
    </xf>
    <xf numFmtId="0" fontId="4" fillId="0" borderId="53" xfId="1" applyFont="1" applyBorder="1" applyAlignment="1">
      <alignment horizontal="center" vertical="center"/>
    </xf>
    <xf numFmtId="164" fontId="4" fillId="0" borderId="53" xfId="0" applyNumberFormat="1" applyFont="1" applyBorder="1" applyAlignment="1" applyProtection="1">
      <alignment horizontal="center" vertical="center"/>
      <protection locked="0"/>
    </xf>
    <xf numFmtId="164" fontId="4" fillId="0" borderId="53" xfId="0" applyNumberFormat="1" applyFont="1" applyBorder="1" applyAlignment="1">
      <alignment horizontal="center" vertical="center"/>
    </xf>
    <xf numFmtId="164" fontId="0" fillId="0" borderId="55" xfId="0" applyNumberFormat="1" applyBorder="1"/>
    <xf numFmtId="164" fontId="4" fillId="0" borderId="15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4" fillId="0" borderId="24" xfId="1" quotePrefix="1" applyFont="1" applyBorder="1" applyAlignment="1">
      <alignment horizontal="center" vertical="center" wrapText="1"/>
    </xf>
    <xf numFmtId="164" fontId="0" fillId="0" borderId="62" xfId="0" applyNumberFormat="1" applyBorder="1"/>
    <xf numFmtId="14" fontId="4" fillId="0" borderId="21" xfId="0" applyNumberFormat="1" applyFont="1" applyBorder="1" applyAlignment="1">
      <alignment horizontal="center" vertical="center"/>
    </xf>
    <xf numFmtId="164" fontId="0" fillId="0" borderId="3" xfId="0" applyNumberFormat="1" applyBorder="1"/>
    <xf numFmtId="164" fontId="4" fillId="0" borderId="21" xfId="0" applyNumberFormat="1" applyFont="1" applyBorder="1"/>
    <xf numFmtId="164" fontId="4" fillId="0" borderId="19" xfId="0" applyNumberFormat="1" applyFont="1" applyBorder="1"/>
    <xf numFmtId="164" fontId="0" fillId="0" borderId="45" xfId="0" applyNumberFormat="1" applyBorder="1"/>
    <xf numFmtId="0" fontId="4" fillId="0" borderId="11" xfId="0" applyFont="1" applyBorder="1" applyAlignment="1">
      <alignment horizontal="center" vertical="center"/>
    </xf>
    <xf numFmtId="164" fontId="4" fillId="0" borderId="11" xfId="0" applyNumberFormat="1" applyFont="1" applyBorder="1" applyAlignment="1" applyProtection="1">
      <alignment horizontal="center" vertical="center"/>
      <protection locked="0"/>
    </xf>
    <xf numFmtId="164" fontId="0" fillId="0" borderId="61" xfId="0" applyNumberFormat="1" applyBorder="1"/>
    <xf numFmtId="164" fontId="0" fillId="0" borderId="11" xfId="0" applyNumberFormat="1" applyBorder="1"/>
    <xf numFmtId="14" fontId="4" fillId="0" borderId="11" xfId="0" applyNumberFormat="1" applyFont="1" applyBorder="1" applyAlignment="1">
      <alignment horizontal="center" vertical="center"/>
    </xf>
    <xf numFmtId="0" fontId="4" fillId="0" borderId="29" xfId="1" quotePrefix="1" applyFont="1" applyBorder="1" applyAlignment="1">
      <alignment horizontal="center" vertical="center" wrapText="1"/>
    </xf>
    <xf numFmtId="164" fontId="0" fillId="0" borderId="30" xfId="0" applyNumberFormat="1" applyBorder="1"/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 wrapText="1"/>
    </xf>
    <xf numFmtId="165" fontId="5" fillId="0" borderId="36" xfId="1" applyNumberFormat="1" applyFont="1" applyBorder="1" applyAlignment="1">
      <alignment horizontal="center" vertical="center"/>
    </xf>
    <xf numFmtId="165" fontId="5" fillId="0" borderId="34" xfId="1" applyNumberFormat="1" applyFont="1" applyBorder="1" applyAlignment="1">
      <alignment horizontal="center" vertical="center"/>
    </xf>
    <xf numFmtId="165" fontId="5" fillId="0" borderId="6" xfId="1" applyNumberFormat="1" applyFont="1" applyBorder="1" applyAlignment="1">
      <alignment horizontal="center" vertical="center" wrapText="1"/>
    </xf>
    <xf numFmtId="165" fontId="5" fillId="0" borderId="7" xfId="1" applyNumberFormat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164" fontId="4" fillId="0" borderId="45" xfId="0" applyNumberFormat="1" applyFont="1" applyBorder="1" applyAlignment="1" applyProtection="1">
      <alignment horizontal="center" vertical="center"/>
      <protection locked="0"/>
    </xf>
    <xf numFmtId="0" fontId="4" fillId="0" borderId="58" xfId="1" applyFont="1" applyBorder="1" applyAlignment="1">
      <alignment horizontal="center" vertical="center" wrapText="1"/>
    </xf>
    <xf numFmtId="14" fontId="4" fillId="0" borderId="59" xfId="0" applyNumberFormat="1" applyFont="1" applyBorder="1" applyAlignment="1">
      <alignment horizontal="center" vertical="center"/>
    </xf>
    <xf numFmtId="14" fontId="4" fillId="0" borderId="60" xfId="0" applyNumberFormat="1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 wrapText="1"/>
    </xf>
    <xf numFmtId="164" fontId="5" fillId="0" borderId="24" xfId="0" applyNumberFormat="1" applyFont="1" applyBorder="1" applyAlignment="1" applyProtection="1">
      <alignment horizontal="center" vertical="center"/>
      <protection locked="0"/>
    </xf>
    <xf numFmtId="164" fontId="5" fillId="0" borderId="24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 wrapText="1"/>
    </xf>
    <xf numFmtId="14" fontId="4" fillId="0" borderId="63" xfId="0" applyNumberFormat="1" applyFont="1" applyBorder="1" applyAlignment="1">
      <alignment horizontal="center" vertical="center"/>
    </xf>
    <xf numFmtId="1" fontId="4" fillId="0" borderId="29" xfId="4" applyNumberFormat="1" applyFont="1" applyBorder="1" applyAlignment="1">
      <alignment horizontal="center" vertical="center" wrapText="1"/>
    </xf>
    <xf numFmtId="0" fontId="4" fillId="0" borderId="29" xfId="4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64" xfId="3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/>
    </xf>
    <xf numFmtId="49" fontId="4" fillId="0" borderId="64" xfId="4" applyNumberFormat="1" applyFont="1" applyBorder="1" applyAlignment="1">
      <alignment horizontal="center" vertical="center" wrapText="1"/>
    </xf>
    <xf numFmtId="0" fontId="0" fillId="0" borderId="64" xfId="0" applyBorder="1"/>
    <xf numFmtId="0" fontId="4" fillId="0" borderId="64" xfId="4" applyFont="1" applyBorder="1" applyAlignment="1">
      <alignment horizontal="center" vertical="center" wrapText="1"/>
    </xf>
    <xf numFmtId="164" fontId="5" fillId="0" borderId="64" xfId="0" applyNumberFormat="1" applyFont="1" applyBorder="1" applyAlignment="1" applyProtection="1">
      <alignment horizontal="center" vertical="center"/>
      <protection locked="0"/>
    </xf>
    <xf numFmtId="164" fontId="0" fillId="0" borderId="64" xfId="0" applyNumberFormat="1" applyBorder="1"/>
    <xf numFmtId="0" fontId="4" fillId="0" borderId="64" xfId="1" applyFont="1" applyBorder="1" applyAlignment="1">
      <alignment horizontal="center" vertical="center" wrapText="1"/>
    </xf>
    <xf numFmtId="0" fontId="4" fillId="0" borderId="53" xfId="3" applyFont="1" applyBorder="1" applyAlignment="1">
      <alignment horizontal="center" vertical="center" wrapText="1"/>
    </xf>
    <xf numFmtId="1" fontId="4" fillId="0" borderId="53" xfId="4" applyNumberFormat="1" applyFont="1" applyBorder="1" applyAlignment="1">
      <alignment horizontal="center" vertical="center" wrapText="1"/>
    </xf>
    <xf numFmtId="0" fontId="0" fillId="0" borderId="53" xfId="0" applyBorder="1"/>
    <xf numFmtId="0" fontId="4" fillId="0" borderId="53" xfId="4" applyFont="1" applyBorder="1" applyAlignment="1">
      <alignment horizontal="center" vertical="center" wrapText="1"/>
    </xf>
    <xf numFmtId="164" fontId="0" fillId="0" borderId="53" xfId="0" applyNumberFormat="1" applyBorder="1"/>
    <xf numFmtId="14" fontId="4" fillId="0" borderId="66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14" fontId="4" fillId="0" borderId="51" xfId="0" applyNumberFormat="1" applyFont="1" applyBorder="1" applyAlignment="1">
      <alignment horizontal="center" vertical="center"/>
    </xf>
    <xf numFmtId="14" fontId="4" fillId="0" borderId="17" xfId="0" applyNumberFormat="1" applyFont="1" applyBorder="1" applyAlignment="1">
      <alignment horizontal="center" vertical="center"/>
    </xf>
    <xf numFmtId="0" fontId="4" fillId="0" borderId="67" xfId="1" applyFont="1" applyBorder="1" applyAlignment="1">
      <alignment horizontal="center" vertical="center" wrapText="1"/>
    </xf>
    <xf numFmtId="0" fontId="4" fillId="0" borderId="24" xfId="4" quotePrefix="1" applyFont="1" applyBorder="1" applyAlignment="1">
      <alignment horizontal="center" vertical="center" wrapText="1"/>
    </xf>
    <xf numFmtId="167" fontId="4" fillId="0" borderId="24" xfId="4" applyNumberFormat="1" applyFont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center" vertical="center"/>
    </xf>
    <xf numFmtId="14" fontId="4" fillId="0" borderId="68" xfId="0" applyNumberFormat="1" applyFont="1" applyBorder="1" applyAlignment="1">
      <alignment horizontal="center" vertical="center"/>
    </xf>
    <xf numFmtId="0" fontId="12" fillId="0" borderId="24" xfId="0" applyFont="1" applyBorder="1"/>
    <xf numFmtId="164" fontId="12" fillId="0" borderId="24" xfId="0" applyNumberFormat="1" applyFont="1" applyBorder="1"/>
    <xf numFmtId="167" fontId="4" fillId="0" borderId="24" xfId="0" applyNumberFormat="1" applyFont="1" applyBorder="1" applyAlignment="1">
      <alignment horizontal="center" vertical="center"/>
    </xf>
    <xf numFmtId="0" fontId="4" fillId="0" borderId="21" xfId="4" quotePrefix="1" applyFont="1" applyBorder="1" applyAlignment="1">
      <alignment horizontal="center" vertical="center" wrapText="1"/>
    </xf>
    <xf numFmtId="0" fontId="12" fillId="0" borderId="21" xfId="0" applyFont="1" applyBorder="1"/>
    <xf numFmtId="0" fontId="4" fillId="0" borderId="21" xfId="4" applyFont="1" applyBorder="1" applyAlignment="1">
      <alignment horizontal="center" vertical="center" wrapText="1"/>
    </xf>
    <xf numFmtId="164" fontId="5" fillId="0" borderId="21" xfId="0" applyNumberFormat="1" applyFont="1" applyBorder="1" applyAlignment="1" applyProtection="1">
      <alignment horizontal="center" vertical="center"/>
      <protection locked="0"/>
    </xf>
    <xf numFmtId="164" fontId="12" fillId="0" borderId="21" xfId="0" applyNumberFormat="1" applyFont="1" applyBorder="1"/>
    <xf numFmtId="167" fontId="4" fillId="0" borderId="21" xfId="4" applyNumberFormat="1" applyFont="1" applyBorder="1" applyAlignment="1">
      <alignment horizontal="center" vertical="center" wrapText="1"/>
    </xf>
    <xf numFmtId="0" fontId="4" fillId="0" borderId="53" xfId="4" quotePrefix="1" applyFont="1" applyBorder="1" applyAlignment="1">
      <alignment horizontal="center" vertical="center" wrapText="1"/>
    </xf>
    <xf numFmtId="0" fontId="12" fillId="0" borderId="53" xfId="0" applyFont="1" applyBorder="1"/>
    <xf numFmtId="164" fontId="12" fillId="0" borderId="53" xfId="0" applyNumberFormat="1" applyFont="1" applyBorder="1"/>
    <xf numFmtId="164" fontId="4" fillId="0" borderId="24" xfId="0" applyNumberFormat="1" applyFont="1" applyBorder="1"/>
    <xf numFmtId="0" fontId="4" fillId="0" borderId="24" xfId="0" applyFont="1" applyBorder="1"/>
    <xf numFmtId="0" fontId="4" fillId="0" borderId="24" xfId="0" applyFont="1" applyBorder="1" applyAlignment="1">
      <alignment horizontal="center"/>
    </xf>
    <xf numFmtId="0" fontId="4" fillId="0" borderId="21" xfId="0" quotePrefix="1" applyFont="1" applyBorder="1" applyAlignment="1">
      <alignment horizontal="center" vertical="center"/>
    </xf>
    <xf numFmtId="0" fontId="4" fillId="0" borderId="24" xfId="0" quotePrefix="1" applyFont="1" applyBorder="1" applyAlignment="1">
      <alignment horizontal="center" vertical="center"/>
    </xf>
    <xf numFmtId="168" fontId="5" fillId="0" borderId="24" xfId="0" applyNumberFormat="1" applyFont="1" applyBorder="1" applyAlignment="1">
      <alignment horizontal="center" vertical="center"/>
    </xf>
    <xf numFmtId="168" fontId="4" fillId="0" borderId="24" xfId="0" applyNumberFormat="1" applyFont="1" applyBorder="1" applyAlignment="1">
      <alignment horizontal="center" vertical="center"/>
    </xf>
    <xf numFmtId="49" fontId="4" fillId="0" borderId="53" xfId="4" applyNumberFormat="1" applyFont="1" applyBorder="1" applyAlignment="1">
      <alignment horizontal="center" vertical="center" wrapText="1"/>
    </xf>
    <xf numFmtId="0" fontId="3" fillId="0" borderId="21" xfId="4" applyFont="1" applyBorder="1" applyAlignment="1">
      <alignment horizontal="center" vertical="center" wrapText="1"/>
    </xf>
    <xf numFmtId="168" fontId="5" fillId="0" borderId="21" xfId="0" applyNumberFormat="1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>
      <alignment horizontal="center" vertical="center" wrapText="1"/>
    </xf>
    <xf numFmtId="1" fontId="13" fillId="0" borderId="24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4" xfId="0" applyFont="1" applyBorder="1"/>
    <xf numFmtId="164" fontId="4" fillId="0" borderId="24" xfId="0" applyNumberFormat="1" applyFont="1" applyBorder="1" applyAlignment="1">
      <alignment horizontal="center"/>
    </xf>
    <xf numFmtId="0" fontId="4" fillId="0" borderId="53" xfId="0" quotePrefix="1" applyFont="1" applyBorder="1" applyAlignment="1">
      <alignment horizontal="center" vertical="center"/>
    </xf>
    <xf numFmtId="168" fontId="4" fillId="0" borderId="53" xfId="0" applyNumberFormat="1" applyFont="1" applyBorder="1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1" xfId="0" applyFont="1" applyBorder="1"/>
    <xf numFmtId="1" fontId="13" fillId="0" borderId="53" xfId="0" applyNumberFormat="1" applyFont="1" applyBorder="1" applyAlignment="1">
      <alignment horizontal="center" vertical="center"/>
    </xf>
    <xf numFmtId="0" fontId="4" fillId="0" borderId="53" xfId="0" applyFont="1" applyBorder="1"/>
    <xf numFmtId="0" fontId="4" fillId="0" borderId="53" xfId="0" applyFont="1" applyBorder="1" applyAlignment="1">
      <alignment horizontal="center"/>
    </xf>
    <xf numFmtId="1" fontId="4" fillId="0" borderId="21" xfId="4" applyNumberFormat="1" applyFont="1" applyBorder="1" applyAlignment="1">
      <alignment horizontal="center" vertical="center" wrapText="1"/>
    </xf>
    <xf numFmtId="164" fontId="0" fillId="0" borderId="0" xfId="0" applyNumberFormat="1"/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165" fontId="5" fillId="0" borderId="35" xfId="1" applyNumberFormat="1" applyFont="1" applyBorder="1" applyAlignment="1">
      <alignment horizontal="center" vertical="center" wrapText="1"/>
    </xf>
    <xf numFmtId="165" fontId="5" fillId="0" borderId="6" xfId="1" applyNumberFormat="1" applyFont="1" applyBorder="1" applyAlignment="1">
      <alignment horizontal="center" vertical="center" wrapText="1"/>
    </xf>
    <xf numFmtId="165" fontId="5" fillId="0" borderId="38" xfId="1" applyNumberFormat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53" xfId="1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center" vertical="center" wrapText="1"/>
    </xf>
    <xf numFmtId="165" fontId="5" fillId="0" borderId="15" xfId="1" applyNumberFormat="1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14" fontId="4" fillId="0" borderId="56" xfId="0" applyNumberFormat="1" applyFont="1" applyBorder="1" applyAlignment="1">
      <alignment horizontal="center" vertical="center"/>
    </xf>
    <xf numFmtId="14" fontId="4" fillId="0" borderId="57" xfId="0" applyNumberFormat="1" applyFont="1" applyBorder="1" applyAlignment="1">
      <alignment horizontal="center" vertical="center"/>
    </xf>
    <xf numFmtId="14" fontId="4" fillId="0" borderId="69" xfId="0" applyNumberFormat="1" applyFont="1" applyBorder="1" applyAlignment="1">
      <alignment horizontal="center" vertical="center"/>
    </xf>
    <xf numFmtId="0" fontId="4" fillId="0" borderId="53" xfId="4" applyFont="1" applyBorder="1" applyAlignment="1">
      <alignment horizontal="center" vertical="center" wrapText="1"/>
    </xf>
    <xf numFmtId="0" fontId="4" fillId="0" borderId="64" xfId="4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64" xfId="0" quotePrefix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6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</cellXfs>
  <cellStyles count="5">
    <cellStyle name="Normalny" xfId="0" builtinId="0"/>
    <cellStyle name="Normalny 2" xfId="1" xr:uid="{00000000-0005-0000-0000-000001000000}"/>
    <cellStyle name="Normalny 2 2" xfId="4" xr:uid="{A00E37D1-2253-45FE-9321-CEA17DEED728}"/>
    <cellStyle name="Normalny 2 3" xfId="3" xr:uid="{4239BAC9-6AE7-44D6-9F18-770CF02341B1}"/>
    <cellStyle name="Normalny 3" xfId="2" xr:uid="{00000000-0005-0000-0000-000002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1"/>
  <sheetViews>
    <sheetView tabSelected="1" zoomScaleNormal="100" workbookViewId="0">
      <pane xSplit="2" ySplit="1" topLeftCell="C224" activePane="bottomRight" state="frozen"/>
      <selection pane="topRight" activeCell="C1" sqref="C1"/>
      <selection pane="bottomLeft" activeCell="A3" sqref="A3"/>
      <selection pane="bottomRight" activeCell="I247" sqref="I247"/>
    </sheetView>
  </sheetViews>
  <sheetFormatPr defaultRowHeight="14.25"/>
  <cols>
    <col min="1" max="1" width="4.375" customWidth="1"/>
    <col min="2" max="2" width="26.5" customWidth="1"/>
    <col min="3" max="3" width="32.625" customWidth="1"/>
    <col min="4" max="4" width="17.25" customWidth="1"/>
    <col min="5" max="6" width="17.875" customWidth="1"/>
    <col min="7" max="7" width="6.75" customWidth="1"/>
    <col min="8" max="8" width="10.875" customWidth="1"/>
    <col min="9" max="11" width="13.375" customWidth="1"/>
    <col min="12" max="12" width="11.625" customWidth="1"/>
    <col min="13" max="13" width="22" customWidth="1"/>
  </cols>
  <sheetData>
    <row r="1" spans="1:14" ht="39" thickBot="1">
      <c r="A1" s="3" t="s">
        <v>0</v>
      </c>
      <c r="B1" s="7" t="s">
        <v>1</v>
      </c>
      <c r="C1" s="7" t="s">
        <v>2</v>
      </c>
      <c r="D1" s="3" t="s">
        <v>3</v>
      </c>
      <c r="E1" s="3" t="s">
        <v>4</v>
      </c>
      <c r="F1" s="3" t="s">
        <v>1353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</row>
    <row r="2" spans="1:14" ht="24.95" customHeight="1" thickBot="1">
      <c r="A2" s="232">
        <v>1</v>
      </c>
      <c r="B2" s="256" t="s">
        <v>12</v>
      </c>
      <c r="C2" s="19" t="s">
        <v>13</v>
      </c>
      <c r="D2" s="20" t="s">
        <v>14</v>
      </c>
      <c r="E2" s="19" t="s">
        <v>15</v>
      </c>
      <c r="F2" s="19" t="str">
        <f>VLOOKUP(E2,nowe_PPE!$A:$I,2,0)</f>
        <v>590243892020447670</v>
      </c>
      <c r="G2" s="19" t="s">
        <v>16</v>
      </c>
      <c r="H2" s="21">
        <v>1.712</v>
      </c>
      <c r="I2" s="22"/>
      <c r="J2" s="22"/>
      <c r="K2" s="23"/>
      <c r="L2" s="19" t="s">
        <v>17</v>
      </c>
      <c r="M2" s="24">
        <v>45657</v>
      </c>
      <c r="N2" s="2" t="str">
        <f t="shared" ref="N2:N34" si="0">MID(G2,3,1)</f>
        <v>1</v>
      </c>
    </row>
    <row r="3" spans="1:14" ht="24.95" customHeight="1" thickBot="1">
      <c r="A3" s="255"/>
      <c r="B3" s="235"/>
      <c r="C3" s="25" t="s">
        <v>13</v>
      </c>
      <c r="D3" s="26" t="s">
        <v>14</v>
      </c>
      <c r="E3" s="25" t="s">
        <v>18</v>
      </c>
      <c r="F3" s="25" t="str">
        <f>VLOOKUP(E3,nowe_PPE!$A:$I,2,0)</f>
        <v>590243892020857158</v>
      </c>
      <c r="G3" s="25" t="s">
        <v>19</v>
      </c>
      <c r="H3" s="27">
        <f>SUM(I3:J3)</f>
        <v>12.36</v>
      </c>
      <c r="I3" s="28">
        <v>12.36</v>
      </c>
      <c r="J3" s="28">
        <v>0</v>
      </c>
      <c r="K3" s="29"/>
      <c r="L3" s="25" t="s">
        <v>20</v>
      </c>
      <c r="M3" s="24">
        <v>45657</v>
      </c>
      <c r="N3" s="2" t="str">
        <f t="shared" si="0"/>
        <v>2</v>
      </c>
    </row>
    <row r="4" spans="1:14" ht="24.95" customHeight="1" thickBot="1">
      <c r="A4" s="233"/>
      <c r="B4" s="227"/>
      <c r="C4" s="30" t="s">
        <v>13</v>
      </c>
      <c r="D4" s="31" t="s">
        <v>14</v>
      </c>
      <c r="E4" s="30" t="s">
        <v>21</v>
      </c>
      <c r="F4" s="30" t="str">
        <f>VLOOKUP(E4,nowe_PPE!$A:$I,2,0)</f>
        <v>590243892020613143</v>
      </c>
      <c r="G4" s="30" t="s">
        <v>19</v>
      </c>
      <c r="H4" s="32">
        <f t="shared" ref="H4:H8" si="1">SUM(I4:J4)</f>
        <v>11.574999999999999</v>
      </c>
      <c r="I4" s="33">
        <v>11.574999999999999</v>
      </c>
      <c r="J4" s="33">
        <v>0</v>
      </c>
      <c r="K4" s="34"/>
      <c r="L4" s="30" t="s">
        <v>20</v>
      </c>
      <c r="M4" s="24">
        <v>45657</v>
      </c>
      <c r="N4" s="2" t="str">
        <f t="shared" si="0"/>
        <v>2</v>
      </c>
    </row>
    <row r="5" spans="1:14" ht="24.95" customHeight="1" thickBot="1">
      <c r="A5" s="232">
        <v>2</v>
      </c>
      <c r="B5" s="259" t="s">
        <v>22</v>
      </c>
      <c r="C5" s="35" t="s">
        <v>23</v>
      </c>
      <c r="D5" s="20" t="s">
        <v>14</v>
      </c>
      <c r="E5" s="35" t="s">
        <v>24</v>
      </c>
      <c r="F5" s="19" t="str">
        <f>VLOOKUP(E5,nowe_PPE!$A:$I,2,0)</f>
        <v>590243892020697969</v>
      </c>
      <c r="G5" s="35" t="s">
        <v>19</v>
      </c>
      <c r="H5" s="36">
        <f t="shared" si="1"/>
        <v>18.8</v>
      </c>
      <c r="I5" s="37">
        <v>5.64</v>
      </c>
      <c r="J5" s="37">
        <v>13.16</v>
      </c>
      <c r="K5" s="38"/>
      <c r="L5" s="35" t="s">
        <v>25</v>
      </c>
      <c r="M5" s="24">
        <v>45657</v>
      </c>
      <c r="N5" s="2" t="str">
        <f t="shared" si="0"/>
        <v>2</v>
      </c>
    </row>
    <row r="6" spans="1:14" ht="24.95" customHeight="1" thickBot="1">
      <c r="A6" s="255"/>
      <c r="B6" s="260"/>
      <c r="C6" s="39" t="s">
        <v>26</v>
      </c>
      <c r="D6" s="20" t="s">
        <v>14</v>
      </c>
      <c r="E6" s="39" t="s">
        <v>27</v>
      </c>
      <c r="F6" s="25" t="str">
        <f>VLOOKUP(E6,nowe_PPE!$A:$I,2,0)</f>
        <v>590243892020214364</v>
      </c>
      <c r="G6" s="39" t="s">
        <v>19</v>
      </c>
      <c r="H6" s="27">
        <f t="shared" si="1"/>
        <v>1.629</v>
      </c>
      <c r="I6" s="40">
        <v>0.48899999999999999</v>
      </c>
      <c r="J6" s="40">
        <v>1.1399999999999999</v>
      </c>
      <c r="K6" s="41"/>
      <c r="L6" s="39" t="s">
        <v>28</v>
      </c>
      <c r="M6" s="24">
        <v>45657</v>
      </c>
      <c r="N6" s="2" t="str">
        <f t="shared" si="0"/>
        <v>2</v>
      </c>
    </row>
    <row r="7" spans="1:14" ht="24.95" customHeight="1" thickBot="1">
      <c r="A7" s="258"/>
      <c r="B7" s="261"/>
      <c r="C7" s="42" t="s">
        <v>1393</v>
      </c>
      <c r="D7" s="26" t="s">
        <v>14</v>
      </c>
      <c r="E7" s="43"/>
      <c r="F7" s="44">
        <v>5.9024389204233101E+17</v>
      </c>
      <c r="G7" s="42" t="s">
        <v>1386</v>
      </c>
      <c r="H7" s="45">
        <v>54.42</v>
      </c>
      <c r="I7" s="46">
        <v>16.32</v>
      </c>
      <c r="J7" s="47">
        <v>38.1</v>
      </c>
      <c r="K7" s="48"/>
      <c r="L7" s="42" t="s">
        <v>112</v>
      </c>
      <c r="M7" s="24">
        <v>45292</v>
      </c>
      <c r="N7" s="2" t="str">
        <f t="shared" si="0"/>
        <v>3</v>
      </c>
    </row>
    <row r="8" spans="1:14" ht="24.95" customHeight="1" thickBot="1">
      <c r="A8" s="233"/>
      <c r="B8" s="262"/>
      <c r="C8" s="49" t="s">
        <v>29</v>
      </c>
      <c r="D8" s="31" t="s">
        <v>14</v>
      </c>
      <c r="E8" s="50" t="s">
        <v>30</v>
      </c>
      <c r="F8" s="30" t="str">
        <f>VLOOKUP(E8,nowe_PPE!$A:$I,2,0)</f>
        <v>590243892020226848</v>
      </c>
      <c r="G8" s="49" t="s">
        <v>19</v>
      </c>
      <c r="H8" s="32">
        <f t="shared" si="1"/>
        <v>24.346000000000004</v>
      </c>
      <c r="I8" s="51">
        <v>7.3040000000000003</v>
      </c>
      <c r="J8" s="52">
        <v>17.042000000000002</v>
      </c>
      <c r="K8" s="53"/>
      <c r="L8" s="49" t="s">
        <v>25</v>
      </c>
      <c r="M8" s="24">
        <v>45657</v>
      </c>
      <c r="N8" s="2" t="str">
        <f t="shared" si="0"/>
        <v>2</v>
      </c>
    </row>
    <row r="9" spans="1:14" ht="24.95" customHeight="1" thickBot="1">
      <c r="A9" s="232">
        <v>3</v>
      </c>
      <c r="B9" s="259" t="s">
        <v>31</v>
      </c>
      <c r="C9" s="35" t="s">
        <v>32</v>
      </c>
      <c r="D9" s="20" t="s">
        <v>14</v>
      </c>
      <c r="E9" s="54" t="s">
        <v>33</v>
      </c>
      <c r="F9" s="55" t="str">
        <f>VLOOKUP(E9,nowe_PPE!$A:$I,2,0)</f>
        <v>590243892020406219</v>
      </c>
      <c r="G9" s="4" t="s">
        <v>34</v>
      </c>
      <c r="H9" s="56">
        <v>18</v>
      </c>
      <c r="I9" s="57"/>
      <c r="J9" s="57"/>
      <c r="K9" s="57"/>
      <c r="L9" s="58" t="s">
        <v>35</v>
      </c>
      <c r="M9" s="24">
        <v>45657</v>
      </c>
      <c r="N9" s="2" t="str">
        <f t="shared" si="0"/>
        <v>1</v>
      </c>
    </row>
    <row r="10" spans="1:14" ht="24.95" customHeight="1" thickBot="1">
      <c r="A10" s="255"/>
      <c r="B10" s="260"/>
      <c r="C10" s="39" t="s">
        <v>36</v>
      </c>
      <c r="D10" s="26" t="s">
        <v>14</v>
      </c>
      <c r="E10" s="59" t="s">
        <v>37</v>
      </c>
      <c r="F10" s="60" t="str">
        <f>VLOOKUP(E10,nowe_PPE!$A:$I,2,0)</f>
        <v>590243892020406387</v>
      </c>
      <c r="G10" s="26" t="s">
        <v>34</v>
      </c>
      <c r="H10" s="61">
        <v>37</v>
      </c>
      <c r="I10" s="62"/>
      <c r="J10" s="62"/>
      <c r="K10" s="62"/>
      <c r="L10" s="63" t="s">
        <v>38</v>
      </c>
      <c r="M10" s="24">
        <v>45657</v>
      </c>
      <c r="N10" s="2" t="str">
        <f t="shared" si="0"/>
        <v>1</v>
      </c>
    </row>
    <row r="11" spans="1:14" ht="24.95" customHeight="1" thickBot="1">
      <c r="A11" s="255"/>
      <c r="B11" s="260"/>
      <c r="C11" s="39" t="s">
        <v>39</v>
      </c>
      <c r="D11" s="26" t="s">
        <v>14</v>
      </c>
      <c r="E11" s="59" t="s">
        <v>40</v>
      </c>
      <c r="F11" s="60" t="str">
        <f>VLOOKUP(E11,nowe_PPE!$A:$I,2,0)</f>
        <v>590243892020311346</v>
      </c>
      <c r="G11" s="26" t="s">
        <v>41</v>
      </c>
      <c r="H11" s="61">
        <v>21</v>
      </c>
      <c r="I11" s="64"/>
      <c r="J11" s="64"/>
      <c r="K11" s="64"/>
      <c r="L11" s="65" t="s">
        <v>42</v>
      </c>
      <c r="M11" s="24">
        <v>45657</v>
      </c>
      <c r="N11" s="2" t="str">
        <f t="shared" si="0"/>
        <v>1</v>
      </c>
    </row>
    <row r="12" spans="1:14" ht="24.95" customHeight="1" thickBot="1">
      <c r="A12" s="233"/>
      <c r="B12" s="262"/>
      <c r="C12" s="49" t="s">
        <v>43</v>
      </c>
      <c r="D12" s="31" t="s">
        <v>14</v>
      </c>
      <c r="E12" s="66" t="s">
        <v>44</v>
      </c>
      <c r="F12" s="67" t="str">
        <f>VLOOKUP(E12,nowe_PPE!$A:$I,2,0)</f>
        <v>590243892020452988</v>
      </c>
      <c r="G12" s="5" t="s">
        <v>41</v>
      </c>
      <c r="H12" s="68">
        <v>2.5</v>
      </c>
      <c r="I12" s="69"/>
      <c r="J12" s="69"/>
      <c r="K12" s="69"/>
      <c r="L12" s="70" t="s">
        <v>20</v>
      </c>
      <c r="M12" s="24">
        <v>45657</v>
      </c>
      <c r="N12" s="2" t="str">
        <f t="shared" si="0"/>
        <v>1</v>
      </c>
    </row>
    <row r="13" spans="1:14" ht="24.95" customHeight="1" thickBot="1">
      <c r="A13" s="71">
        <v>4</v>
      </c>
      <c r="B13" s="72" t="s">
        <v>45</v>
      </c>
      <c r="C13" s="6" t="s">
        <v>46</v>
      </c>
      <c r="D13" s="73" t="s">
        <v>14</v>
      </c>
      <c r="E13" s="6" t="s">
        <v>47</v>
      </c>
      <c r="F13" s="6" t="str">
        <f>VLOOKUP(E13,nowe_PPE!$A:$I,2,0)</f>
        <v>590243892020636715</v>
      </c>
      <c r="G13" s="6" t="s">
        <v>41</v>
      </c>
      <c r="H13" s="74">
        <v>5.0839999999999996</v>
      </c>
      <c r="I13" s="75"/>
      <c r="J13" s="75"/>
      <c r="K13" s="75"/>
      <c r="L13" s="6" t="s">
        <v>48</v>
      </c>
      <c r="M13" s="24">
        <v>45657</v>
      </c>
      <c r="N13" s="2" t="str">
        <f t="shared" si="0"/>
        <v>1</v>
      </c>
    </row>
    <row r="14" spans="1:14" ht="24.95" customHeight="1" thickBot="1">
      <c r="A14" s="232">
        <v>5</v>
      </c>
      <c r="B14" s="256" t="s">
        <v>49</v>
      </c>
      <c r="C14" s="76" t="s">
        <v>50</v>
      </c>
      <c r="D14" s="20" t="s">
        <v>14</v>
      </c>
      <c r="E14" s="19" t="s">
        <v>51</v>
      </c>
      <c r="F14" s="19" t="str">
        <f>VLOOKUP(E14,nowe_PPE!$A:$I,2,0)</f>
        <v>590243892020303105</v>
      </c>
      <c r="G14" s="19" t="s">
        <v>16</v>
      </c>
      <c r="H14" s="77">
        <v>1.66</v>
      </c>
      <c r="I14" s="22"/>
      <c r="J14" s="22"/>
      <c r="K14" s="78"/>
      <c r="L14" s="19" t="s">
        <v>52</v>
      </c>
      <c r="M14" s="24">
        <v>45657</v>
      </c>
      <c r="N14" s="2" t="str">
        <f t="shared" si="0"/>
        <v>1</v>
      </c>
    </row>
    <row r="15" spans="1:14" ht="24.95" customHeight="1" thickBot="1">
      <c r="A15" s="233"/>
      <c r="B15" s="227"/>
      <c r="C15" s="79" t="s">
        <v>53</v>
      </c>
      <c r="D15" s="31" t="s">
        <v>14</v>
      </c>
      <c r="E15" s="30" t="s">
        <v>54</v>
      </c>
      <c r="F15" s="30" t="str">
        <f>VLOOKUP(E15,nowe_PPE!$A:$I,2,0)</f>
        <v>590243892020390006</v>
      </c>
      <c r="G15" s="30" t="s">
        <v>19</v>
      </c>
      <c r="H15" s="32">
        <f>SUM(I15:J15)</f>
        <v>7.51</v>
      </c>
      <c r="I15" s="80">
        <v>2.73</v>
      </c>
      <c r="J15" s="80">
        <v>4.78</v>
      </c>
      <c r="K15" s="81"/>
      <c r="L15" s="30" t="s">
        <v>55</v>
      </c>
      <c r="M15" s="24">
        <v>45657</v>
      </c>
      <c r="N15" s="2" t="str">
        <f t="shared" si="0"/>
        <v>2</v>
      </c>
    </row>
    <row r="16" spans="1:14" ht="24.95" customHeight="1" thickBot="1">
      <c r="A16" s="232">
        <v>6</v>
      </c>
      <c r="B16" s="263" t="s">
        <v>56</v>
      </c>
      <c r="C16" s="82" t="s">
        <v>57</v>
      </c>
      <c r="D16" s="20" t="s">
        <v>14</v>
      </c>
      <c r="E16" s="83" t="s">
        <v>58</v>
      </c>
      <c r="F16" s="19" t="str">
        <f>VLOOKUP(E16,nowe_PPE!$A:$I,2,0)</f>
        <v>590243892020817459</v>
      </c>
      <c r="G16" s="84" t="s">
        <v>16</v>
      </c>
      <c r="H16" s="77">
        <v>6.7110000000000003</v>
      </c>
      <c r="I16" s="22"/>
      <c r="J16" s="22"/>
      <c r="K16" s="78"/>
      <c r="L16" s="83" t="s">
        <v>59</v>
      </c>
      <c r="M16" s="24">
        <v>45657</v>
      </c>
      <c r="N16" s="2" t="str">
        <f t="shared" si="0"/>
        <v>1</v>
      </c>
    </row>
    <row r="17" spans="1:14" ht="24.95" customHeight="1" thickBot="1">
      <c r="A17" s="233"/>
      <c r="B17" s="264"/>
      <c r="C17" s="85" t="s">
        <v>57</v>
      </c>
      <c r="D17" s="31" t="s">
        <v>14</v>
      </c>
      <c r="E17" s="86" t="s">
        <v>60</v>
      </c>
      <c r="F17" s="30" t="str">
        <f>VLOOKUP(E17,nowe_PPE!$A:$I,2,0)</f>
        <v>590243892020626372</v>
      </c>
      <c r="G17" s="87" t="s">
        <v>19</v>
      </c>
      <c r="H17" s="32">
        <f>SUM(I17:J17)</f>
        <v>54.116</v>
      </c>
      <c r="I17" s="80">
        <v>16.984000000000002</v>
      </c>
      <c r="J17" s="80">
        <v>37.131999999999998</v>
      </c>
      <c r="K17" s="81"/>
      <c r="L17" s="86" t="s">
        <v>61</v>
      </c>
      <c r="M17" s="24">
        <v>45657</v>
      </c>
      <c r="N17" s="2" t="str">
        <f t="shared" si="0"/>
        <v>2</v>
      </c>
    </row>
    <row r="18" spans="1:14" ht="24.95" customHeight="1" thickBot="1">
      <c r="A18" s="71">
        <v>7</v>
      </c>
      <c r="B18" s="88" t="s">
        <v>62</v>
      </c>
      <c r="C18" s="88" t="s">
        <v>63</v>
      </c>
      <c r="D18" s="73" t="s">
        <v>14</v>
      </c>
      <c r="E18" s="88" t="s">
        <v>64</v>
      </c>
      <c r="F18" s="6" t="str">
        <f>VLOOKUP(E18,nowe_PPE!$A:$I,2,0)</f>
        <v>590243892020958459</v>
      </c>
      <c r="G18" s="88" t="s">
        <v>34</v>
      </c>
      <c r="H18" s="74">
        <v>80</v>
      </c>
      <c r="I18" s="75"/>
      <c r="J18" s="75"/>
      <c r="K18" s="75"/>
      <c r="L18" s="6" t="s">
        <v>65</v>
      </c>
      <c r="M18" s="24">
        <v>45657</v>
      </c>
      <c r="N18" s="2" t="str">
        <f t="shared" si="0"/>
        <v>1</v>
      </c>
    </row>
    <row r="19" spans="1:14" ht="24.95" customHeight="1" thickBot="1">
      <c r="A19" s="232">
        <v>8</v>
      </c>
      <c r="B19" s="256" t="s">
        <v>66</v>
      </c>
      <c r="C19" s="19" t="s">
        <v>67</v>
      </c>
      <c r="D19" s="20" t="s">
        <v>14</v>
      </c>
      <c r="E19" s="19" t="s">
        <v>68</v>
      </c>
      <c r="F19" s="19" t="str">
        <f>VLOOKUP(E19,nowe_PPE!$A:$I,2,0)</f>
        <v>590243892020948856</v>
      </c>
      <c r="G19" s="19" t="s">
        <v>19</v>
      </c>
      <c r="H19" s="36">
        <f t="shared" ref="H19:H20" si="2">SUM(I19:J19)</f>
        <v>13.186</v>
      </c>
      <c r="I19" s="77">
        <v>5.2160000000000002</v>
      </c>
      <c r="J19" s="77">
        <v>7.97</v>
      </c>
      <c r="K19" s="78"/>
      <c r="L19" s="19" t="s">
        <v>69</v>
      </c>
      <c r="M19" s="24">
        <v>45657</v>
      </c>
      <c r="N19" s="2" t="str">
        <f t="shared" si="0"/>
        <v>2</v>
      </c>
    </row>
    <row r="20" spans="1:14" ht="24.95" customHeight="1" thickBot="1">
      <c r="A20" s="233"/>
      <c r="B20" s="227"/>
      <c r="C20" s="30" t="s">
        <v>70</v>
      </c>
      <c r="D20" s="31" t="s">
        <v>14</v>
      </c>
      <c r="E20" s="30" t="s">
        <v>71</v>
      </c>
      <c r="F20" s="30" t="str">
        <f>VLOOKUP(E20,nowe_PPE!$A:$I,2,0)</f>
        <v>590243892020214784</v>
      </c>
      <c r="G20" s="30" t="s">
        <v>19</v>
      </c>
      <c r="H20" s="32">
        <f t="shared" si="2"/>
        <v>13.957999999999998</v>
      </c>
      <c r="I20" s="80">
        <v>5.6429999999999998</v>
      </c>
      <c r="J20" s="80">
        <v>8.3149999999999995</v>
      </c>
      <c r="K20" s="89"/>
      <c r="L20" s="30" t="s">
        <v>69</v>
      </c>
      <c r="M20" s="24">
        <v>45657</v>
      </c>
      <c r="N20" s="2" t="str">
        <f t="shared" si="0"/>
        <v>2</v>
      </c>
    </row>
    <row r="21" spans="1:14" ht="24.95" customHeight="1" thickBot="1">
      <c r="A21" s="232">
        <v>9</v>
      </c>
      <c r="B21" s="249" t="s">
        <v>72</v>
      </c>
      <c r="C21" s="19" t="s">
        <v>73</v>
      </c>
      <c r="D21" s="20" t="s">
        <v>14</v>
      </c>
      <c r="E21" s="19" t="s">
        <v>74</v>
      </c>
      <c r="F21" s="19" t="str">
        <f>VLOOKUP(E21,nowe_PPE!$A:$I,2,0)</f>
        <v>590243892020216474</v>
      </c>
      <c r="G21" s="19" t="s">
        <v>16</v>
      </c>
      <c r="H21" s="77">
        <v>12.907</v>
      </c>
      <c r="I21" s="22"/>
      <c r="J21" s="22"/>
      <c r="K21" s="78"/>
      <c r="L21" s="19" t="s">
        <v>75</v>
      </c>
      <c r="M21" s="24">
        <v>45657</v>
      </c>
      <c r="N21" s="2" t="str">
        <f t="shared" si="0"/>
        <v>1</v>
      </c>
    </row>
    <row r="22" spans="1:14" ht="24.95" customHeight="1" thickBot="1">
      <c r="A22" s="255"/>
      <c r="B22" s="254"/>
      <c r="C22" s="25" t="s">
        <v>73</v>
      </c>
      <c r="D22" s="26" t="s">
        <v>14</v>
      </c>
      <c r="E22" s="25" t="s">
        <v>76</v>
      </c>
      <c r="F22" s="25" t="str">
        <f>VLOOKUP(E22,nowe_PPE!$A:$I,2,0)</f>
        <v>590243892020276478</v>
      </c>
      <c r="G22" s="25" t="s">
        <v>19</v>
      </c>
      <c r="H22" s="27">
        <f t="shared" ref="H22:H28" si="3">SUM(I22:J22)</f>
        <v>12.501000000000001</v>
      </c>
      <c r="I22" s="91">
        <v>4.28</v>
      </c>
      <c r="J22" s="91">
        <v>8.2210000000000001</v>
      </c>
      <c r="K22" s="92"/>
      <c r="L22" s="25" t="s">
        <v>77</v>
      </c>
      <c r="M22" s="24">
        <v>45657</v>
      </c>
      <c r="N22" s="2" t="str">
        <f t="shared" si="0"/>
        <v>2</v>
      </c>
    </row>
    <row r="23" spans="1:14" ht="24.95" customHeight="1" thickBot="1">
      <c r="A23" s="233"/>
      <c r="B23" s="250"/>
      <c r="C23" s="30" t="s">
        <v>73</v>
      </c>
      <c r="D23" s="31" t="s">
        <v>14</v>
      </c>
      <c r="E23" s="30" t="s">
        <v>78</v>
      </c>
      <c r="F23" s="30" t="str">
        <f>VLOOKUP(E23,nowe_PPE!$A:$I,2,0)</f>
        <v>590243892020602185</v>
      </c>
      <c r="G23" s="30" t="s">
        <v>19</v>
      </c>
      <c r="H23" s="32">
        <f t="shared" si="3"/>
        <v>0.16199999999999998</v>
      </c>
      <c r="I23" s="80">
        <v>0.09</v>
      </c>
      <c r="J23" s="80">
        <v>7.1999999999999995E-2</v>
      </c>
      <c r="K23" s="89"/>
      <c r="L23" s="30" t="s">
        <v>79</v>
      </c>
      <c r="M23" s="24">
        <v>45657</v>
      </c>
      <c r="N23" s="2" t="str">
        <f t="shared" si="0"/>
        <v>2</v>
      </c>
    </row>
    <row r="24" spans="1:14" ht="24.95" customHeight="1" thickBot="1">
      <c r="A24" s="232">
        <v>10</v>
      </c>
      <c r="B24" s="256" t="s">
        <v>80</v>
      </c>
      <c r="C24" s="19" t="s">
        <v>81</v>
      </c>
      <c r="D24" s="20" t="s">
        <v>14</v>
      </c>
      <c r="E24" s="19" t="s">
        <v>82</v>
      </c>
      <c r="F24" s="19" t="str">
        <f>VLOOKUP(E24,nowe_PPE!$A:$I,2,0)</f>
        <v>590243892020495374</v>
      </c>
      <c r="G24" s="19" t="s">
        <v>19</v>
      </c>
      <c r="H24" s="36">
        <f t="shared" si="3"/>
        <v>10.222999999999999</v>
      </c>
      <c r="I24" s="77">
        <v>3.3479999999999999</v>
      </c>
      <c r="J24" s="77">
        <v>6.875</v>
      </c>
      <c r="K24" s="78"/>
      <c r="L24" s="93" t="s">
        <v>83</v>
      </c>
      <c r="M24" s="24">
        <v>45657</v>
      </c>
      <c r="N24" s="2" t="str">
        <f t="shared" si="0"/>
        <v>2</v>
      </c>
    </row>
    <row r="25" spans="1:14" ht="24.95" customHeight="1" thickBot="1">
      <c r="A25" s="255"/>
      <c r="B25" s="235"/>
      <c r="C25" s="25" t="s">
        <v>84</v>
      </c>
      <c r="D25" s="26" t="s">
        <v>14</v>
      </c>
      <c r="E25" s="25" t="s">
        <v>85</v>
      </c>
      <c r="F25" s="25" t="str">
        <f>VLOOKUP(E25,nowe_PPE!$A:$I,2,0)</f>
        <v>590243892020541422</v>
      </c>
      <c r="G25" s="25" t="s">
        <v>19</v>
      </c>
      <c r="H25" s="27">
        <f t="shared" si="3"/>
        <v>22.061</v>
      </c>
      <c r="I25" s="91">
        <v>8.4649999999999999</v>
      </c>
      <c r="J25" s="91">
        <v>13.596</v>
      </c>
      <c r="K25" s="92"/>
      <c r="L25" s="94" t="s">
        <v>69</v>
      </c>
      <c r="M25" s="24">
        <v>45657</v>
      </c>
      <c r="N25" s="2" t="str">
        <f t="shared" si="0"/>
        <v>2</v>
      </c>
    </row>
    <row r="26" spans="1:14" ht="24.95" customHeight="1" thickBot="1">
      <c r="A26" s="255"/>
      <c r="B26" s="235"/>
      <c r="C26" s="25" t="s">
        <v>86</v>
      </c>
      <c r="D26" s="26" t="s">
        <v>14</v>
      </c>
      <c r="E26" s="25" t="s">
        <v>87</v>
      </c>
      <c r="F26" s="25" t="str">
        <f>VLOOKUP(E26,nowe_PPE!$A:$I,2,0)</f>
        <v>590243892020772437</v>
      </c>
      <c r="G26" s="25" t="s">
        <v>19</v>
      </c>
      <c r="H26" s="27">
        <f t="shared" si="3"/>
        <v>14.780000000000001</v>
      </c>
      <c r="I26" s="91">
        <v>4.2169999999999996</v>
      </c>
      <c r="J26" s="91">
        <v>10.563000000000001</v>
      </c>
      <c r="K26" s="92"/>
      <c r="L26" s="25" t="s">
        <v>88</v>
      </c>
      <c r="M26" s="24">
        <v>45657</v>
      </c>
      <c r="N26" s="2" t="str">
        <f t="shared" si="0"/>
        <v>2</v>
      </c>
    </row>
    <row r="27" spans="1:14" ht="24.95" customHeight="1" thickBot="1">
      <c r="A27" s="233"/>
      <c r="B27" s="227"/>
      <c r="C27" s="30" t="s">
        <v>86</v>
      </c>
      <c r="D27" s="31" t="s">
        <v>14</v>
      </c>
      <c r="E27" s="30" t="s">
        <v>89</v>
      </c>
      <c r="F27" s="30" t="str">
        <f>VLOOKUP(E27,nowe_PPE!$A:$I,2,0)</f>
        <v>590243892020985110</v>
      </c>
      <c r="G27" s="30" t="s">
        <v>19</v>
      </c>
      <c r="H27" s="32">
        <f t="shared" si="3"/>
        <v>9.6000000000000002E-2</v>
      </c>
      <c r="I27" s="80">
        <v>2.1999999999999999E-2</v>
      </c>
      <c r="J27" s="80">
        <v>7.3999999999999996E-2</v>
      </c>
      <c r="K27" s="89"/>
      <c r="L27" s="95" t="s">
        <v>88</v>
      </c>
      <c r="M27" s="24">
        <v>45657</v>
      </c>
      <c r="N27" s="2" t="str">
        <f t="shared" si="0"/>
        <v>2</v>
      </c>
    </row>
    <row r="28" spans="1:14" ht="24.95" customHeight="1" thickBot="1">
      <c r="A28" s="232">
        <v>11</v>
      </c>
      <c r="B28" s="226" t="s">
        <v>90</v>
      </c>
      <c r="C28" s="55" t="s">
        <v>91</v>
      </c>
      <c r="D28" s="4" t="s">
        <v>14</v>
      </c>
      <c r="E28" s="55" t="s">
        <v>92</v>
      </c>
      <c r="F28" s="55" t="str">
        <f>VLOOKUP(E28,nowe_PPE!$A:$I,2,0)</f>
        <v>590243892020911980</v>
      </c>
      <c r="G28" s="55" t="s">
        <v>19</v>
      </c>
      <c r="H28" s="96">
        <f t="shared" si="3"/>
        <v>8.2140000000000004</v>
      </c>
      <c r="I28" s="56">
        <v>2.19</v>
      </c>
      <c r="J28" s="56">
        <v>6.024</v>
      </c>
      <c r="K28" s="57"/>
      <c r="L28" s="55" t="s">
        <v>69</v>
      </c>
      <c r="M28" s="24">
        <v>45657</v>
      </c>
      <c r="N28" s="2" t="str">
        <f t="shared" si="0"/>
        <v>2</v>
      </c>
    </row>
    <row r="29" spans="1:14" ht="24.95" customHeight="1" thickBot="1">
      <c r="A29" s="255"/>
      <c r="B29" s="235"/>
      <c r="C29" s="25" t="s">
        <v>93</v>
      </c>
      <c r="D29" s="26" t="s">
        <v>14</v>
      </c>
      <c r="E29" s="25" t="s">
        <v>94</v>
      </c>
      <c r="F29" s="25" t="str">
        <f>VLOOKUP(E29,nowe_PPE!$A:$I,2,0)</f>
        <v>590243892021000157</v>
      </c>
      <c r="G29" s="25" t="s">
        <v>16</v>
      </c>
      <c r="H29" s="91">
        <v>0.47399999999999998</v>
      </c>
      <c r="I29" s="97"/>
      <c r="J29" s="97"/>
      <c r="K29" s="92"/>
      <c r="L29" s="25" t="s">
        <v>95</v>
      </c>
      <c r="M29" s="24">
        <v>45657</v>
      </c>
      <c r="N29" s="2" t="str">
        <f t="shared" si="0"/>
        <v>1</v>
      </c>
    </row>
    <row r="30" spans="1:14" ht="24.95" customHeight="1" thickBot="1">
      <c r="A30" s="233"/>
      <c r="B30" s="227"/>
      <c r="C30" s="30" t="s">
        <v>93</v>
      </c>
      <c r="D30" s="31" t="s">
        <v>14</v>
      </c>
      <c r="E30" s="30" t="s">
        <v>96</v>
      </c>
      <c r="F30" s="30" t="str">
        <f>VLOOKUP(E30,nowe_PPE!$A:$I,2,0)</f>
        <v>590243892020180348</v>
      </c>
      <c r="G30" s="30" t="s">
        <v>19</v>
      </c>
      <c r="H30" s="32">
        <f t="shared" ref="H30:H37" si="4">SUM(I30:J30)</f>
        <v>5.94</v>
      </c>
      <c r="I30" s="80">
        <v>1.782</v>
      </c>
      <c r="J30" s="80">
        <v>4.1580000000000004</v>
      </c>
      <c r="K30" s="89"/>
      <c r="L30" s="30" t="s">
        <v>69</v>
      </c>
      <c r="M30" s="24">
        <v>45657</v>
      </c>
      <c r="N30" s="2" t="str">
        <f t="shared" si="0"/>
        <v>2</v>
      </c>
    </row>
    <row r="31" spans="1:14" ht="24.95" customHeight="1" thickBot="1">
      <c r="A31" s="71">
        <v>12</v>
      </c>
      <c r="B31" s="6" t="s">
        <v>97</v>
      </c>
      <c r="C31" s="6" t="s">
        <v>98</v>
      </c>
      <c r="D31" s="73" t="s">
        <v>14</v>
      </c>
      <c r="E31" s="6" t="s">
        <v>99</v>
      </c>
      <c r="F31" s="6" t="str">
        <f>VLOOKUP(E31,nowe_PPE!$A:$I,2,0)</f>
        <v>590243892020841690</v>
      </c>
      <c r="G31" s="72" t="s">
        <v>19</v>
      </c>
      <c r="H31" s="98">
        <f t="shared" si="4"/>
        <v>33.774999999999999</v>
      </c>
      <c r="I31" s="74">
        <v>33.774999999999999</v>
      </c>
      <c r="J31" s="74">
        <v>0</v>
      </c>
      <c r="K31" s="75"/>
      <c r="L31" s="99" t="s">
        <v>100</v>
      </c>
      <c r="M31" s="24">
        <v>45657</v>
      </c>
      <c r="N31" s="2" t="str">
        <f t="shared" si="0"/>
        <v>2</v>
      </c>
    </row>
    <row r="32" spans="1:14" ht="24.95" customHeight="1" thickBot="1">
      <c r="A32" s="232">
        <v>13</v>
      </c>
      <c r="B32" s="226" t="s">
        <v>101</v>
      </c>
      <c r="C32" s="55" t="s">
        <v>102</v>
      </c>
      <c r="D32" s="4" t="s">
        <v>14</v>
      </c>
      <c r="E32" s="55" t="s">
        <v>103</v>
      </c>
      <c r="F32" s="55" t="str">
        <f>VLOOKUP(E32,nowe_PPE!$A:$I,2,0)</f>
        <v>590243892020369866</v>
      </c>
      <c r="G32" s="55" t="s">
        <v>19</v>
      </c>
      <c r="H32" s="96">
        <f t="shared" si="4"/>
        <v>6.351</v>
      </c>
      <c r="I32" s="56">
        <v>2.343</v>
      </c>
      <c r="J32" s="56">
        <v>4.008</v>
      </c>
      <c r="K32" s="57"/>
      <c r="L32" s="93" t="s">
        <v>59</v>
      </c>
      <c r="M32" s="24">
        <v>45657</v>
      </c>
      <c r="N32" s="2" t="str">
        <f t="shared" si="0"/>
        <v>2</v>
      </c>
    </row>
    <row r="33" spans="1:14" ht="24.95" customHeight="1" thickBot="1">
      <c r="A33" s="255"/>
      <c r="B33" s="235"/>
      <c r="C33" s="25" t="s">
        <v>104</v>
      </c>
      <c r="D33" s="26" t="s">
        <v>14</v>
      </c>
      <c r="E33" s="25" t="s">
        <v>105</v>
      </c>
      <c r="F33" s="25" t="str">
        <f>VLOOKUP(E33,nowe_PPE!$A:$I,2,0)</f>
        <v>590243892020228200</v>
      </c>
      <c r="G33" s="25" t="s">
        <v>19</v>
      </c>
      <c r="H33" s="27">
        <f t="shared" si="4"/>
        <v>3.944</v>
      </c>
      <c r="I33" s="91">
        <v>1.288</v>
      </c>
      <c r="J33" s="91">
        <v>2.6560000000000001</v>
      </c>
      <c r="K33" s="92"/>
      <c r="L33" s="94" t="s">
        <v>59</v>
      </c>
      <c r="M33" s="24">
        <v>45657</v>
      </c>
      <c r="N33" s="2" t="str">
        <f t="shared" si="0"/>
        <v>2</v>
      </c>
    </row>
    <row r="34" spans="1:14" ht="24.95" customHeight="1" thickBot="1">
      <c r="A34" s="233"/>
      <c r="B34" s="227"/>
      <c r="C34" s="30" t="s">
        <v>106</v>
      </c>
      <c r="D34" s="31" t="s">
        <v>14</v>
      </c>
      <c r="E34" s="30" t="s">
        <v>107</v>
      </c>
      <c r="F34" s="30" t="str">
        <f>VLOOKUP(E34,nowe_PPE!$A:$I,2,0)</f>
        <v>590243892020396688</v>
      </c>
      <c r="G34" s="30" t="s">
        <v>19</v>
      </c>
      <c r="H34" s="32">
        <f t="shared" si="4"/>
        <v>4.4079999999999995</v>
      </c>
      <c r="I34" s="80">
        <v>1.5449999999999999</v>
      </c>
      <c r="J34" s="80">
        <v>2.863</v>
      </c>
      <c r="K34" s="89"/>
      <c r="L34" s="100" t="s">
        <v>108</v>
      </c>
      <c r="M34" s="24">
        <v>45657</v>
      </c>
      <c r="N34" s="2" t="str">
        <f t="shared" si="0"/>
        <v>2</v>
      </c>
    </row>
    <row r="35" spans="1:14" ht="24.95" customHeight="1" thickBot="1">
      <c r="A35" s="71">
        <v>14</v>
      </c>
      <c r="B35" s="6" t="s">
        <v>109</v>
      </c>
      <c r="C35" s="6" t="s">
        <v>110</v>
      </c>
      <c r="D35" s="73" t="s">
        <v>14</v>
      </c>
      <c r="E35" s="6" t="s">
        <v>111</v>
      </c>
      <c r="F35" s="6" t="str">
        <f>VLOOKUP(E35,nowe_PPE!$A:$I,2,0)</f>
        <v>590243892020286293</v>
      </c>
      <c r="G35" s="6" t="s">
        <v>19</v>
      </c>
      <c r="H35" s="98">
        <f t="shared" si="4"/>
        <v>19.134</v>
      </c>
      <c r="I35" s="74">
        <v>6.42</v>
      </c>
      <c r="J35" s="74">
        <v>12.714</v>
      </c>
      <c r="K35" s="75"/>
      <c r="L35" s="6" t="s">
        <v>112</v>
      </c>
      <c r="M35" s="24">
        <v>45657</v>
      </c>
      <c r="N35" s="2" t="str">
        <f t="shared" ref="N35:N67" si="5">MID(G35,3,1)</f>
        <v>2</v>
      </c>
    </row>
    <row r="36" spans="1:14" ht="24.95" customHeight="1" thickBot="1">
      <c r="A36" s="224">
        <v>15</v>
      </c>
      <c r="B36" s="226" t="s">
        <v>113</v>
      </c>
      <c r="C36" s="55" t="s">
        <v>114</v>
      </c>
      <c r="D36" s="4" t="s">
        <v>14</v>
      </c>
      <c r="E36" s="55" t="s">
        <v>115</v>
      </c>
      <c r="F36" s="55" t="str">
        <f>VLOOKUP(E36,nowe_PPE!$A:$I,2,0)</f>
        <v>590243892020465070</v>
      </c>
      <c r="G36" s="101" t="s">
        <v>19</v>
      </c>
      <c r="H36" s="96">
        <f t="shared" si="4"/>
        <v>27.04</v>
      </c>
      <c r="I36" s="56">
        <v>8.5389999999999997</v>
      </c>
      <c r="J36" s="56">
        <v>18.501000000000001</v>
      </c>
      <c r="K36" s="57"/>
      <c r="L36" s="55" t="s">
        <v>116</v>
      </c>
      <c r="M36" s="24">
        <v>45657</v>
      </c>
      <c r="N36" s="2" t="str">
        <f t="shared" si="5"/>
        <v>2</v>
      </c>
    </row>
    <row r="37" spans="1:14" ht="24.95" customHeight="1" thickBot="1">
      <c r="A37" s="225"/>
      <c r="B37" s="227"/>
      <c r="C37" s="30" t="s">
        <v>117</v>
      </c>
      <c r="D37" s="31" t="s">
        <v>14</v>
      </c>
      <c r="E37" s="30" t="s">
        <v>118</v>
      </c>
      <c r="F37" s="30" t="str">
        <f>VLOOKUP(E37,nowe_PPE!$A:$I,2,0)</f>
        <v>590243892021082276</v>
      </c>
      <c r="G37" s="95" t="s">
        <v>19</v>
      </c>
      <c r="H37" s="32">
        <f t="shared" si="4"/>
        <v>4.774</v>
      </c>
      <c r="I37" s="80">
        <v>1.228</v>
      </c>
      <c r="J37" s="80">
        <v>3.5459999999999998</v>
      </c>
      <c r="K37" s="89"/>
      <c r="L37" s="30" t="s">
        <v>119</v>
      </c>
      <c r="M37" s="24">
        <v>45657</v>
      </c>
      <c r="N37" s="2" t="str">
        <f t="shared" si="5"/>
        <v>2</v>
      </c>
    </row>
    <row r="38" spans="1:14" ht="24.95" customHeight="1" thickBot="1">
      <c r="A38" s="224">
        <v>16</v>
      </c>
      <c r="B38" s="226" t="s">
        <v>120</v>
      </c>
      <c r="C38" s="55" t="s">
        <v>121</v>
      </c>
      <c r="D38" s="4" t="s">
        <v>14</v>
      </c>
      <c r="E38" s="55" t="s">
        <v>122</v>
      </c>
      <c r="F38" s="55" t="str">
        <f>VLOOKUP(E38,nowe_PPE!$A:$I,2,0)</f>
        <v>590243892020249946</v>
      </c>
      <c r="G38" s="55" t="s">
        <v>34</v>
      </c>
      <c r="H38" s="56">
        <v>162.58099999999999</v>
      </c>
      <c r="I38" s="102"/>
      <c r="J38" s="102"/>
      <c r="K38" s="57"/>
      <c r="L38" s="55" t="s">
        <v>123</v>
      </c>
      <c r="M38" s="24">
        <v>45657</v>
      </c>
      <c r="N38" s="2" t="str">
        <f t="shared" si="5"/>
        <v>1</v>
      </c>
    </row>
    <row r="39" spans="1:14" ht="24.95" customHeight="1" thickBot="1">
      <c r="A39" s="228"/>
      <c r="B39" s="235"/>
      <c r="C39" s="25" t="s">
        <v>1395</v>
      </c>
      <c r="D39" s="26" t="s">
        <v>14</v>
      </c>
      <c r="E39" s="25" t="s">
        <v>124</v>
      </c>
      <c r="F39" s="25" t="str">
        <f>VLOOKUP(E39,nowe_PPE!$A:$I,2,0)</f>
        <v>590243892021046445</v>
      </c>
      <c r="G39" s="25" t="s">
        <v>16</v>
      </c>
      <c r="H39" s="91">
        <v>11.297000000000001</v>
      </c>
      <c r="I39" s="97"/>
      <c r="J39" s="97"/>
      <c r="K39" s="92"/>
      <c r="L39" s="25" t="s">
        <v>69</v>
      </c>
      <c r="M39" s="24">
        <v>45657</v>
      </c>
      <c r="N39" s="2" t="str">
        <f t="shared" si="5"/>
        <v>1</v>
      </c>
    </row>
    <row r="40" spans="1:14" ht="24.95" customHeight="1" thickBot="1">
      <c r="A40" s="228"/>
      <c r="B40" s="235"/>
      <c r="C40" s="25" t="s">
        <v>125</v>
      </c>
      <c r="D40" s="26" t="s">
        <v>14</v>
      </c>
      <c r="E40" s="25" t="s">
        <v>126</v>
      </c>
      <c r="F40" s="25" t="str">
        <f>VLOOKUP(E40,nowe_PPE!$A:$I,2,0)</f>
        <v>590243892020170899</v>
      </c>
      <c r="G40" s="25" t="s">
        <v>16</v>
      </c>
      <c r="H40" s="91">
        <v>2.5000000000000001E-2</v>
      </c>
      <c r="I40" s="97"/>
      <c r="J40" s="97"/>
      <c r="K40" s="92"/>
      <c r="L40" s="25" t="s">
        <v>52</v>
      </c>
      <c r="M40" s="24">
        <v>45657</v>
      </c>
      <c r="N40" s="2" t="str">
        <f t="shared" si="5"/>
        <v>1</v>
      </c>
    </row>
    <row r="41" spans="1:14" ht="24.95" customHeight="1" thickBot="1">
      <c r="A41" s="228"/>
      <c r="B41" s="235"/>
      <c r="C41" s="25" t="s">
        <v>1396</v>
      </c>
      <c r="D41" s="26" t="s">
        <v>14</v>
      </c>
      <c r="E41" s="25" t="s">
        <v>127</v>
      </c>
      <c r="F41" s="25" t="str">
        <f>VLOOKUP(E41,nowe_PPE!$A:$I,2,0)</f>
        <v>590243892020267292</v>
      </c>
      <c r="G41" s="25" t="s">
        <v>16</v>
      </c>
      <c r="H41" s="91">
        <v>10.535</v>
      </c>
      <c r="I41" s="97"/>
      <c r="J41" s="97"/>
      <c r="K41" s="92"/>
      <c r="L41" s="25" t="s">
        <v>128</v>
      </c>
      <c r="M41" s="24">
        <v>45657</v>
      </c>
      <c r="N41" s="2" t="str">
        <f t="shared" si="5"/>
        <v>1</v>
      </c>
    </row>
    <row r="42" spans="1:14" ht="24.95" customHeight="1" thickBot="1">
      <c r="A42" s="228"/>
      <c r="B42" s="235"/>
      <c r="C42" s="25" t="s">
        <v>1396</v>
      </c>
      <c r="D42" s="26" t="s">
        <v>14</v>
      </c>
      <c r="E42" s="25" t="s">
        <v>129</v>
      </c>
      <c r="F42" s="25" t="str">
        <f>VLOOKUP(E42,nowe_PPE!$A:$I,2,0)</f>
        <v>590243892020267308</v>
      </c>
      <c r="G42" s="25" t="s">
        <v>16</v>
      </c>
      <c r="H42" s="91">
        <v>35.604999999999997</v>
      </c>
      <c r="I42" s="97"/>
      <c r="J42" s="97"/>
      <c r="K42" s="92"/>
      <c r="L42" s="25" t="s">
        <v>128</v>
      </c>
      <c r="M42" s="24">
        <v>45657</v>
      </c>
      <c r="N42" s="2" t="str">
        <f t="shared" si="5"/>
        <v>1</v>
      </c>
    </row>
    <row r="43" spans="1:14" ht="24.95" customHeight="1" thickBot="1">
      <c r="A43" s="228"/>
      <c r="B43" s="235"/>
      <c r="C43" s="25" t="s">
        <v>130</v>
      </c>
      <c r="D43" s="26" t="s">
        <v>14</v>
      </c>
      <c r="E43" s="25" t="s">
        <v>131</v>
      </c>
      <c r="F43" s="25" t="str">
        <f>VLOOKUP(E43,nowe_PPE!$A:$I,2,0)</f>
        <v>590243892021045257</v>
      </c>
      <c r="G43" s="25" t="s">
        <v>16</v>
      </c>
      <c r="H43" s="91">
        <v>6.6130000000000004</v>
      </c>
      <c r="I43" s="97"/>
      <c r="J43" s="97"/>
      <c r="K43" s="92"/>
      <c r="L43" s="25" t="s">
        <v>132</v>
      </c>
      <c r="M43" s="24">
        <v>45657</v>
      </c>
      <c r="N43" s="2" t="str">
        <f t="shared" si="5"/>
        <v>1</v>
      </c>
    </row>
    <row r="44" spans="1:14" ht="24.95" customHeight="1" thickBot="1">
      <c r="A44" s="228"/>
      <c r="B44" s="235"/>
      <c r="C44" s="25" t="s">
        <v>133</v>
      </c>
      <c r="D44" s="26" t="s">
        <v>14</v>
      </c>
      <c r="E44" s="25" t="s">
        <v>134</v>
      </c>
      <c r="F44" s="25" t="str">
        <f>VLOOKUP(E44,nowe_PPE!$A:$I,2,0)</f>
        <v>590243892020301309</v>
      </c>
      <c r="G44" s="25" t="s">
        <v>16</v>
      </c>
      <c r="H44" s="91">
        <v>0.86</v>
      </c>
      <c r="I44" s="97"/>
      <c r="J44" s="97"/>
      <c r="K44" s="92"/>
      <c r="L44" s="25" t="s">
        <v>69</v>
      </c>
      <c r="M44" s="24">
        <v>45657</v>
      </c>
      <c r="N44" s="2" t="str">
        <f t="shared" si="5"/>
        <v>1</v>
      </c>
    </row>
    <row r="45" spans="1:14" ht="24.95" customHeight="1" thickBot="1">
      <c r="A45" s="228"/>
      <c r="B45" s="235"/>
      <c r="C45" s="25" t="s">
        <v>1397</v>
      </c>
      <c r="D45" s="26" t="s">
        <v>14</v>
      </c>
      <c r="E45" s="25" t="s">
        <v>135</v>
      </c>
      <c r="F45" s="25" t="str">
        <f>VLOOKUP(E45,nowe_PPE!$A:$I,2,0)</f>
        <v>590243892020615352</v>
      </c>
      <c r="G45" s="25" t="s">
        <v>19</v>
      </c>
      <c r="H45" s="27">
        <f>SUM(I45:J45)</f>
        <v>16.398</v>
      </c>
      <c r="I45" s="91">
        <v>16.398</v>
      </c>
      <c r="J45" s="91">
        <v>0</v>
      </c>
      <c r="K45" s="92"/>
      <c r="L45" s="25" t="s">
        <v>108</v>
      </c>
      <c r="M45" s="24">
        <v>45657</v>
      </c>
      <c r="N45" s="2" t="str">
        <f t="shared" si="5"/>
        <v>2</v>
      </c>
    </row>
    <row r="46" spans="1:14" ht="24.95" customHeight="1" thickBot="1">
      <c r="A46" s="228"/>
      <c r="B46" s="235"/>
      <c r="C46" s="25" t="s">
        <v>136</v>
      </c>
      <c r="D46" s="26" t="s">
        <v>14</v>
      </c>
      <c r="E46" s="25" t="s">
        <v>137</v>
      </c>
      <c r="F46" s="25" t="str">
        <f>VLOOKUP(E46,nowe_PPE!$A:$I,2,0)</f>
        <v>590243892020697587</v>
      </c>
      <c r="G46" s="25" t="s">
        <v>16</v>
      </c>
      <c r="H46" s="91">
        <v>3.8</v>
      </c>
      <c r="I46" s="97"/>
      <c r="J46" s="97"/>
      <c r="K46" s="92"/>
      <c r="L46" s="25" t="s">
        <v>138</v>
      </c>
      <c r="M46" s="24">
        <v>45657</v>
      </c>
      <c r="N46" s="2" t="str">
        <f t="shared" si="5"/>
        <v>1</v>
      </c>
    </row>
    <row r="47" spans="1:14" ht="24.95" customHeight="1" thickBot="1">
      <c r="A47" s="228"/>
      <c r="B47" s="235"/>
      <c r="C47" s="25" t="s">
        <v>139</v>
      </c>
      <c r="D47" s="26" t="s">
        <v>14</v>
      </c>
      <c r="E47" s="25" t="s">
        <v>140</v>
      </c>
      <c r="F47" s="25" t="str">
        <f>VLOOKUP(E47,nowe_PPE!$A:$I,2,0)</f>
        <v>590243892020521974</v>
      </c>
      <c r="G47" s="25" t="s">
        <v>16</v>
      </c>
      <c r="H47" s="91">
        <v>0</v>
      </c>
      <c r="I47" s="97"/>
      <c r="J47" s="97"/>
      <c r="K47" s="92"/>
      <c r="L47" s="25" t="s">
        <v>141</v>
      </c>
      <c r="M47" s="24">
        <v>45657</v>
      </c>
      <c r="N47" s="2" t="str">
        <f t="shared" si="5"/>
        <v>1</v>
      </c>
    </row>
    <row r="48" spans="1:14" ht="24.95" customHeight="1" thickBot="1">
      <c r="A48" s="228"/>
      <c r="B48" s="235"/>
      <c r="C48" s="25" t="s">
        <v>142</v>
      </c>
      <c r="D48" s="26" t="s">
        <v>14</v>
      </c>
      <c r="E48" s="25" t="s">
        <v>143</v>
      </c>
      <c r="F48" s="25" t="str">
        <f>VLOOKUP(E48,nowe_PPE!$A:$I,2,0)</f>
        <v>590243892020681296</v>
      </c>
      <c r="G48" s="25" t="s">
        <v>16</v>
      </c>
      <c r="H48" s="91">
        <v>33.701000000000001</v>
      </c>
      <c r="I48" s="97"/>
      <c r="J48" s="97"/>
      <c r="K48" s="92"/>
      <c r="L48" s="25" t="s">
        <v>119</v>
      </c>
      <c r="M48" s="24">
        <v>45657</v>
      </c>
      <c r="N48" s="2" t="str">
        <f t="shared" si="5"/>
        <v>1</v>
      </c>
    </row>
    <row r="49" spans="1:14" ht="24.95" customHeight="1" thickBot="1">
      <c r="A49" s="228"/>
      <c r="B49" s="235"/>
      <c r="C49" s="25" t="s">
        <v>146</v>
      </c>
      <c r="D49" s="26" t="s">
        <v>14</v>
      </c>
      <c r="E49" s="25" t="s">
        <v>147</v>
      </c>
      <c r="F49" s="25" t="str">
        <f>VLOOKUP(E49,nowe_PPE!$A:$I,2,0)</f>
        <v>590243892020904883</v>
      </c>
      <c r="G49" s="25" t="s">
        <v>16</v>
      </c>
      <c r="H49" s="91">
        <v>3.0979999999999999</v>
      </c>
      <c r="I49" s="97"/>
      <c r="J49" s="97"/>
      <c r="K49" s="92"/>
      <c r="L49" s="25" t="s">
        <v>119</v>
      </c>
      <c r="M49" s="24">
        <v>45657</v>
      </c>
      <c r="N49" s="2" t="str">
        <f t="shared" si="5"/>
        <v>1</v>
      </c>
    </row>
    <row r="50" spans="1:14" ht="34.5" customHeight="1" thickBot="1">
      <c r="A50" s="228"/>
      <c r="B50" s="235"/>
      <c r="C50" s="25" t="s">
        <v>148</v>
      </c>
      <c r="D50" s="26" t="s">
        <v>14</v>
      </c>
      <c r="E50" s="25" t="s">
        <v>149</v>
      </c>
      <c r="F50" s="25" t="str">
        <f>VLOOKUP(E50,nowe_PPE!$A:$I,2,0)</f>
        <v>590243892020763718</v>
      </c>
      <c r="G50" s="103" t="s">
        <v>16</v>
      </c>
      <c r="H50" s="91">
        <v>5.7000000000000002E-2</v>
      </c>
      <c r="I50" s="97"/>
      <c r="J50" s="97"/>
      <c r="K50" s="92"/>
      <c r="L50" s="103" t="s">
        <v>150</v>
      </c>
      <c r="M50" s="24">
        <v>45657</v>
      </c>
      <c r="N50" s="2" t="str">
        <f t="shared" si="5"/>
        <v>1</v>
      </c>
    </row>
    <row r="51" spans="1:14" ht="24.95" hidden="1" customHeight="1" thickBot="1">
      <c r="A51" s="228"/>
      <c r="B51" s="235"/>
      <c r="C51" s="25"/>
      <c r="D51" s="26"/>
      <c r="E51" s="25"/>
      <c r="F51" s="25"/>
      <c r="G51" s="103"/>
      <c r="H51" s="91"/>
      <c r="I51" s="97"/>
      <c r="J51" s="97"/>
      <c r="K51" s="92"/>
      <c r="L51" s="103"/>
      <c r="M51" s="24">
        <v>45657</v>
      </c>
      <c r="N51" s="2" t="str">
        <f t="shared" si="5"/>
        <v/>
      </c>
    </row>
    <row r="52" spans="1:14" ht="24.95" customHeight="1" thickBot="1">
      <c r="A52" s="228"/>
      <c r="B52" s="236"/>
      <c r="C52" s="60" t="s">
        <v>1384</v>
      </c>
      <c r="D52" s="26" t="s">
        <v>14</v>
      </c>
      <c r="E52" s="60"/>
      <c r="F52" s="104" t="s">
        <v>1385</v>
      </c>
      <c r="G52" s="105" t="s">
        <v>19</v>
      </c>
      <c r="H52" s="61">
        <v>24.128</v>
      </c>
      <c r="I52" s="106"/>
      <c r="J52" s="106"/>
      <c r="K52" s="62"/>
      <c r="L52" s="105"/>
      <c r="M52" s="24">
        <v>45657</v>
      </c>
      <c r="N52" s="2" t="str">
        <f t="shared" si="5"/>
        <v>2</v>
      </c>
    </row>
    <row r="53" spans="1:14" ht="24.95" hidden="1" customHeight="1" thickBot="1">
      <c r="A53" s="228"/>
      <c r="B53" s="235"/>
      <c r="C53" s="25"/>
      <c r="D53" s="26"/>
      <c r="E53" s="25"/>
      <c r="F53" s="25"/>
      <c r="G53" s="103"/>
      <c r="H53" s="91"/>
      <c r="I53" s="97"/>
      <c r="J53" s="97"/>
      <c r="K53" s="92"/>
      <c r="L53" s="103"/>
      <c r="M53" s="24">
        <v>45657</v>
      </c>
      <c r="N53" s="2" t="str">
        <f t="shared" si="5"/>
        <v/>
      </c>
    </row>
    <row r="54" spans="1:14" ht="24.95" customHeight="1" thickBot="1">
      <c r="A54" s="228"/>
      <c r="B54" s="257"/>
      <c r="C54" s="107" t="s">
        <v>1399</v>
      </c>
      <c r="D54" s="26" t="s">
        <v>14</v>
      </c>
      <c r="E54" s="107"/>
      <c r="F54" s="108" t="s">
        <v>1400</v>
      </c>
      <c r="G54" s="109" t="s">
        <v>19</v>
      </c>
      <c r="H54" s="110">
        <v>34.414000000000001</v>
      </c>
      <c r="I54" s="111"/>
      <c r="J54" s="111"/>
      <c r="K54" s="112"/>
      <c r="L54" s="109"/>
      <c r="M54" s="24">
        <v>45657</v>
      </c>
      <c r="N54" s="2"/>
    </row>
    <row r="55" spans="1:14" ht="24.95" customHeight="1" thickBot="1">
      <c r="A55" s="225"/>
      <c r="B55" s="227"/>
      <c r="C55" s="30" t="s">
        <v>155</v>
      </c>
      <c r="D55" s="31" t="s">
        <v>14</v>
      </c>
      <c r="E55" s="30" t="s">
        <v>156</v>
      </c>
      <c r="F55" s="30" t="str">
        <f>VLOOKUP(E55,nowe_PPE!$A:$I,2,0)</f>
        <v>590243892020989378</v>
      </c>
      <c r="G55" s="95" t="s">
        <v>41</v>
      </c>
      <c r="H55" s="80">
        <v>0</v>
      </c>
      <c r="I55" s="113"/>
      <c r="J55" s="113"/>
      <c r="K55" s="89"/>
      <c r="L55" s="95" t="s">
        <v>150</v>
      </c>
      <c r="M55" s="24">
        <v>45657</v>
      </c>
      <c r="N55" s="2" t="str">
        <f t="shared" si="5"/>
        <v>1</v>
      </c>
    </row>
    <row r="56" spans="1:14" ht="24.95" customHeight="1" thickBot="1">
      <c r="A56" s="224">
        <v>17</v>
      </c>
      <c r="B56" s="226" t="s">
        <v>157</v>
      </c>
      <c r="C56" s="55" t="s">
        <v>158</v>
      </c>
      <c r="D56" s="4" t="s">
        <v>14</v>
      </c>
      <c r="E56" s="55" t="s">
        <v>159</v>
      </c>
      <c r="F56" s="55" t="str">
        <f>VLOOKUP(E56,nowe_PPE!$A:$I,2,0)</f>
        <v>590243892021033452</v>
      </c>
      <c r="G56" s="55" t="s">
        <v>34</v>
      </c>
      <c r="H56" s="56">
        <v>20.832000000000001</v>
      </c>
      <c r="I56" s="102"/>
      <c r="J56" s="102"/>
      <c r="K56" s="57"/>
      <c r="L56" s="55" t="s">
        <v>160</v>
      </c>
      <c r="M56" s="24">
        <v>45657</v>
      </c>
      <c r="N56" s="2" t="str">
        <f t="shared" si="5"/>
        <v>1</v>
      </c>
    </row>
    <row r="57" spans="1:14" ht="24.95" customHeight="1" thickBot="1">
      <c r="A57" s="228"/>
      <c r="B57" s="235"/>
      <c r="C57" s="25" t="s">
        <v>161</v>
      </c>
      <c r="D57" s="26" t="s">
        <v>14</v>
      </c>
      <c r="E57" s="25" t="s">
        <v>162</v>
      </c>
      <c r="F57" s="25" t="str">
        <f>VLOOKUP(E57,nowe_PPE!$A:$I,2,0)</f>
        <v>590243892021033667</v>
      </c>
      <c r="G57" s="25" t="s">
        <v>16</v>
      </c>
      <c r="H57" s="91">
        <v>2.4089999999999998</v>
      </c>
      <c r="I57" s="97"/>
      <c r="J57" s="97"/>
      <c r="K57" s="92"/>
      <c r="L57" s="25" t="s">
        <v>163</v>
      </c>
      <c r="M57" s="24">
        <v>45657</v>
      </c>
      <c r="N57" s="2" t="str">
        <f t="shared" si="5"/>
        <v>1</v>
      </c>
    </row>
    <row r="58" spans="1:14" ht="24.95" customHeight="1" thickBot="1">
      <c r="A58" s="228"/>
      <c r="B58" s="235"/>
      <c r="C58" s="25" t="s">
        <v>164</v>
      </c>
      <c r="D58" s="26" t="s">
        <v>14</v>
      </c>
      <c r="E58" s="25" t="s">
        <v>165</v>
      </c>
      <c r="F58" s="25" t="str">
        <f>VLOOKUP(E58,nowe_PPE!$A:$I,2,0)</f>
        <v>590243892021033643</v>
      </c>
      <c r="G58" s="25" t="s">
        <v>16</v>
      </c>
      <c r="H58" s="91">
        <v>1</v>
      </c>
      <c r="I58" s="97"/>
      <c r="J58" s="97"/>
      <c r="K58" s="92"/>
      <c r="L58" s="25" t="s">
        <v>166</v>
      </c>
      <c r="M58" s="24">
        <v>45657</v>
      </c>
      <c r="N58" s="2" t="str">
        <f t="shared" si="5"/>
        <v>1</v>
      </c>
    </row>
    <row r="59" spans="1:14" ht="24.95" customHeight="1" thickBot="1">
      <c r="A59" s="228"/>
      <c r="B59" s="235"/>
      <c r="C59" s="25" t="s">
        <v>167</v>
      </c>
      <c r="D59" s="26" t="s">
        <v>14</v>
      </c>
      <c r="E59" s="25" t="s">
        <v>168</v>
      </c>
      <c r="F59" s="25" t="str">
        <f>VLOOKUP(E59,nowe_PPE!$A:$I,2,0)</f>
        <v>590243892021033698</v>
      </c>
      <c r="G59" s="25" t="s">
        <v>169</v>
      </c>
      <c r="H59" s="27">
        <f>SUM(I59:J59)</f>
        <v>0.91899999999999993</v>
      </c>
      <c r="I59" s="91">
        <v>0.215</v>
      </c>
      <c r="J59" s="91">
        <v>0.70399999999999996</v>
      </c>
      <c r="K59" s="92"/>
      <c r="L59" s="25" t="s">
        <v>170</v>
      </c>
      <c r="M59" s="24">
        <v>45657</v>
      </c>
      <c r="N59" s="2" t="str">
        <f t="shared" si="5"/>
        <v>2</v>
      </c>
    </row>
    <row r="60" spans="1:14" ht="24.95" customHeight="1" thickBot="1">
      <c r="A60" s="228"/>
      <c r="B60" s="235"/>
      <c r="C60" s="25" t="s">
        <v>171</v>
      </c>
      <c r="D60" s="26" t="s">
        <v>14</v>
      </c>
      <c r="E60" s="25" t="s">
        <v>172</v>
      </c>
      <c r="F60" s="25" t="str">
        <f>VLOOKUP(E60,nowe_PPE!$A:$I,2,0)</f>
        <v>590243892021033674</v>
      </c>
      <c r="G60" s="25" t="s">
        <v>16</v>
      </c>
      <c r="H60" s="91">
        <v>1.6379999999999999</v>
      </c>
      <c r="I60" s="97"/>
      <c r="J60" s="97"/>
      <c r="K60" s="92"/>
      <c r="L60" s="25" t="s">
        <v>173</v>
      </c>
      <c r="M60" s="24">
        <v>45657</v>
      </c>
      <c r="N60" s="2" t="str">
        <f t="shared" si="5"/>
        <v>1</v>
      </c>
    </row>
    <row r="61" spans="1:14" ht="24.95" customHeight="1" thickBot="1">
      <c r="A61" s="228"/>
      <c r="B61" s="235"/>
      <c r="C61" s="25" t="s">
        <v>174</v>
      </c>
      <c r="D61" s="26" t="s">
        <v>14</v>
      </c>
      <c r="E61" s="25" t="s">
        <v>175</v>
      </c>
      <c r="F61" s="25" t="str">
        <f>VLOOKUP(E61,nowe_PPE!$A:$I,2,0)</f>
        <v>590243892020187019</v>
      </c>
      <c r="G61" s="25" t="s">
        <v>16</v>
      </c>
      <c r="H61" s="91">
        <v>2.5099999999999998</v>
      </c>
      <c r="I61" s="97"/>
      <c r="J61" s="97"/>
      <c r="K61" s="92"/>
      <c r="L61" s="25" t="s">
        <v>170</v>
      </c>
      <c r="M61" s="24">
        <v>45657</v>
      </c>
      <c r="N61" s="2" t="str">
        <f t="shared" si="5"/>
        <v>1</v>
      </c>
    </row>
    <row r="62" spans="1:14" ht="24.95" customHeight="1" thickBot="1">
      <c r="A62" s="228"/>
      <c r="B62" s="235"/>
      <c r="C62" s="25" t="s">
        <v>177</v>
      </c>
      <c r="D62" s="26" t="s">
        <v>14</v>
      </c>
      <c r="E62" s="25" t="s">
        <v>178</v>
      </c>
      <c r="F62" s="25" t="str">
        <f>VLOOKUP(E62,nowe_PPE!$A:$I,2,0)</f>
        <v>590243892021033681</v>
      </c>
      <c r="G62" s="25" t="s">
        <v>16</v>
      </c>
      <c r="H62" s="91">
        <v>2.4289999999999998</v>
      </c>
      <c r="I62" s="97"/>
      <c r="J62" s="97"/>
      <c r="K62" s="92"/>
      <c r="L62" s="25" t="s">
        <v>170</v>
      </c>
      <c r="M62" s="24">
        <v>45657</v>
      </c>
      <c r="N62" s="2" t="str">
        <f t="shared" si="5"/>
        <v>1</v>
      </c>
    </row>
    <row r="63" spans="1:14" ht="24.95" customHeight="1" thickBot="1">
      <c r="A63" s="228"/>
      <c r="B63" s="235"/>
      <c r="C63" s="25" t="s">
        <v>179</v>
      </c>
      <c r="D63" s="26" t="s">
        <v>14</v>
      </c>
      <c r="E63" s="25" t="s">
        <v>180</v>
      </c>
      <c r="F63" s="25" t="str">
        <f>VLOOKUP(E63,nowe_PPE!$A:$I,2,0)</f>
        <v>590243892021033476</v>
      </c>
      <c r="G63" s="25" t="s">
        <v>16</v>
      </c>
      <c r="H63" s="91">
        <v>1.135</v>
      </c>
      <c r="I63" s="97"/>
      <c r="J63" s="97"/>
      <c r="K63" s="92"/>
      <c r="L63" s="25" t="s">
        <v>181</v>
      </c>
      <c r="M63" s="24">
        <v>45657</v>
      </c>
      <c r="N63" s="2" t="str">
        <f t="shared" si="5"/>
        <v>1</v>
      </c>
    </row>
    <row r="64" spans="1:14" ht="24.95" customHeight="1" thickBot="1">
      <c r="A64" s="228"/>
      <c r="B64" s="235"/>
      <c r="C64" s="25" t="s">
        <v>182</v>
      </c>
      <c r="D64" s="26" t="s">
        <v>14</v>
      </c>
      <c r="E64" s="25" t="s">
        <v>183</v>
      </c>
      <c r="F64" s="25" t="str">
        <f>VLOOKUP(E64,nowe_PPE!$A:$I,2,0)</f>
        <v>590243892020942915</v>
      </c>
      <c r="G64" s="25" t="s">
        <v>19</v>
      </c>
      <c r="H64" s="27">
        <f>SUM(I64:J64)</f>
        <v>4.7590000000000003</v>
      </c>
      <c r="I64" s="91">
        <v>1.3520000000000001</v>
      </c>
      <c r="J64" s="91">
        <v>3.407</v>
      </c>
      <c r="K64" s="92"/>
      <c r="L64" s="25" t="s">
        <v>20</v>
      </c>
      <c r="M64" s="24">
        <v>45657</v>
      </c>
      <c r="N64" s="2" t="str">
        <f t="shared" si="5"/>
        <v>2</v>
      </c>
    </row>
    <row r="65" spans="1:14" ht="24.95" customHeight="1" thickBot="1">
      <c r="A65" s="228"/>
      <c r="B65" s="235"/>
      <c r="C65" s="25" t="s">
        <v>184</v>
      </c>
      <c r="D65" s="26" t="s">
        <v>14</v>
      </c>
      <c r="E65" s="25" t="s">
        <v>185</v>
      </c>
      <c r="F65" s="25" t="str">
        <f>VLOOKUP(E65,nowe_PPE!$A:$I,2,0)</f>
        <v>590243892020262525</v>
      </c>
      <c r="G65" s="25" t="s">
        <v>16</v>
      </c>
      <c r="H65" s="91">
        <v>1.32</v>
      </c>
      <c r="I65" s="97"/>
      <c r="J65" s="97"/>
      <c r="K65" s="92"/>
      <c r="L65" s="25" t="s">
        <v>186</v>
      </c>
      <c r="M65" s="24">
        <v>45657</v>
      </c>
      <c r="N65" s="2" t="str">
        <f t="shared" si="5"/>
        <v>1</v>
      </c>
    </row>
    <row r="66" spans="1:14" ht="24.95" customHeight="1" thickBot="1">
      <c r="A66" s="228"/>
      <c r="B66" s="235"/>
      <c r="C66" s="25" t="s">
        <v>187</v>
      </c>
      <c r="D66" s="26" t="s">
        <v>14</v>
      </c>
      <c r="E66" s="25" t="s">
        <v>188</v>
      </c>
      <c r="F66" s="25" t="str">
        <f>VLOOKUP(E66,nowe_PPE!$A:$I,2,0)</f>
        <v>590243892020437077</v>
      </c>
      <c r="G66" s="25" t="s">
        <v>19</v>
      </c>
      <c r="H66" s="27">
        <f t="shared" ref="H66:H67" si="6">SUM(I66:J66)</f>
        <v>2.5049999999999999</v>
      </c>
      <c r="I66" s="91">
        <v>0.628</v>
      </c>
      <c r="J66" s="91">
        <v>1.877</v>
      </c>
      <c r="K66" s="92"/>
      <c r="L66" s="25" t="s">
        <v>28</v>
      </c>
      <c r="M66" s="24">
        <v>45657</v>
      </c>
      <c r="N66" s="2" t="str">
        <f t="shared" si="5"/>
        <v>2</v>
      </c>
    </row>
    <row r="67" spans="1:14" ht="24.95" customHeight="1" thickBot="1">
      <c r="A67" s="228"/>
      <c r="B67" s="235"/>
      <c r="C67" s="25" t="s">
        <v>189</v>
      </c>
      <c r="D67" s="26" t="s">
        <v>14</v>
      </c>
      <c r="E67" s="25" t="s">
        <v>190</v>
      </c>
      <c r="F67" s="25" t="str">
        <f>VLOOKUP(E67,nowe_PPE!$A:$I,2,0)</f>
        <v>590243892020952600</v>
      </c>
      <c r="G67" s="25" t="s">
        <v>19</v>
      </c>
      <c r="H67" s="27">
        <f t="shared" si="6"/>
        <v>0.61899999999999999</v>
      </c>
      <c r="I67" s="91">
        <v>0.2</v>
      </c>
      <c r="J67" s="91">
        <v>0.41899999999999998</v>
      </c>
      <c r="K67" s="92"/>
      <c r="L67" s="25" t="s">
        <v>186</v>
      </c>
      <c r="M67" s="24">
        <v>45657</v>
      </c>
      <c r="N67" s="2" t="str">
        <f t="shared" si="5"/>
        <v>2</v>
      </c>
    </row>
    <row r="68" spans="1:14" ht="24.95" customHeight="1" thickBot="1">
      <c r="A68" s="228"/>
      <c r="B68" s="235"/>
      <c r="C68" s="25" t="s">
        <v>191</v>
      </c>
      <c r="D68" s="26" t="s">
        <v>14</v>
      </c>
      <c r="E68" s="25" t="s">
        <v>192</v>
      </c>
      <c r="F68" s="25" t="str">
        <f>VLOOKUP(E68,nowe_PPE!$A:$I,2,0)</f>
        <v>590243892020918996</v>
      </c>
      <c r="G68" s="25" t="s">
        <v>16</v>
      </c>
      <c r="H68" s="91">
        <v>1.123</v>
      </c>
      <c r="I68" s="97"/>
      <c r="J68" s="97"/>
      <c r="K68" s="92"/>
      <c r="L68" s="25" t="s">
        <v>193</v>
      </c>
      <c r="M68" s="24">
        <v>45657</v>
      </c>
      <c r="N68" s="2" t="str">
        <f t="shared" ref="N68:N104" si="7">MID(G68,3,1)</f>
        <v>1</v>
      </c>
    </row>
    <row r="69" spans="1:14" ht="24.95" customHeight="1" thickBot="1">
      <c r="A69" s="228"/>
      <c r="B69" s="235"/>
      <c r="C69" s="25" t="s">
        <v>194</v>
      </c>
      <c r="D69" s="26" t="s">
        <v>14</v>
      </c>
      <c r="E69" s="25" t="s">
        <v>195</v>
      </c>
      <c r="F69" s="25" t="str">
        <f>VLOOKUP(E69,nowe_PPE!$A:$I,2,0)</f>
        <v>590243892020522810</v>
      </c>
      <c r="G69" s="25" t="s">
        <v>16</v>
      </c>
      <c r="H69" s="91">
        <v>28.341000000000001</v>
      </c>
      <c r="I69" s="97"/>
      <c r="J69" s="97"/>
      <c r="K69" s="92"/>
      <c r="L69" s="25" t="s">
        <v>119</v>
      </c>
      <c r="M69" s="24">
        <v>45657</v>
      </c>
      <c r="N69" s="2" t="str">
        <f t="shared" si="7"/>
        <v>1</v>
      </c>
    </row>
    <row r="70" spans="1:14" ht="24.95" customHeight="1" thickBot="1">
      <c r="A70" s="228"/>
      <c r="B70" s="235"/>
      <c r="C70" s="25" t="s">
        <v>196</v>
      </c>
      <c r="D70" s="26" t="s">
        <v>14</v>
      </c>
      <c r="E70" s="25" t="s">
        <v>197</v>
      </c>
      <c r="F70" s="25" t="str">
        <f>VLOOKUP(E70,nowe_PPE!$A:$I,2,0)</f>
        <v>590243892021012501</v>
      </c>
      <c r="G70" s="25" t="s">
        <v>16</v>
      </c>
      <c r="H70" s="91">
        <v>8.1</v>
      </c>
      <c r="I70" s="97"/>
      <c r="J70" s="97"/>
      <c r="K70" s="92"/>
      <c r="L70" s="25" t="s">
        <v>20</v>
      </c>
      <c r="M70" s="24">
        <v>45657</v>
      </c>
      <c r="N70" s="2" t="str">
        <f t="shared" si="7"/>
        <v>1</v>
      </c>
    </row>
    <row r="71" spans="1:14" ht="24.95" customHeight="1" thickBot="1">
      <c r="A71" s="228"/>
      <c r="B71" s="235"/>
      <c r="C71" s="25" t="s">
        <v>198</v>
      </c>
      <c r="D71" s="26" t="s">
        <v>14</v>
      </c>
      <c r="E71" s="25" t="s">
        <v>199</v>
      </c>
      <c r="F71" s="25" t="str">
        <f>VLOOKUP(E71,nowe_PPE!$A:$I,2,0)</f>
        <v>590243892021012389</v>
      </c>
      <c r="G71" s="25" t="s">
        <v>34</v>
      </c>
      <c r="H71" s="91">
        <v>33</v>
      </c>
      <c r="I71" s="97"/>
      <c r="J71" s="97"/>
      <c r="K71" s="92"/>
      <c r="L71" s="25" t="s">
        <v>200</v>
      </c>
      <c r="M71" s="24">
        <v>45657</v>
      </c>
      <c r="N71" s="2" t="str">
        <f t="shared" si="7"/>
        <v>1</v>
      </c>
    </row>
    <row r="72" spans="1:14" ht="24.95" customHeight="1" thickBot="1">
      <c r="A72" s="228"/>
      <c r="B72" s="235"/>
      <c r="C72" s="25" t="s">
        <v>201</v>
      </c>
      <c r="D72" s="26" t="s">
        <v>14</v>
      </c>
      <c r="E72" s="25" t="s">
        <v>202</v>
      </c>
      <c r="F72" s="25" t="str">
        <f>VLOOKUP(E72,nowe_PPE!$A:$I,2,0)</f>
        <v>590243892020986414</v>
      </c>
      <c r="G72" s="25" t="s">
        <v>16</v>
      </c>
      <c r="H72" s="91">
        <v>7.4329999999999998</v>
      </c>
      <c r="I72" s="97"/>
      <c r="J72" s="97"/>
      <c r="K72" s="92"/>
      <c r="L72" s="25" t="s">
        <v>203</v>
      </c>
      <c r="M72" s="24">
        <v>45657</v>
      </c>
      <c r="N72" s="2" t="str">
        <f t="shared" si="7"/>
        <v>1</v>
      </c>
    </row>
    <row r="73" spans="1:14" ht="24.95" customHeight="1" thickBot="1">
      <c r="A73" s="228"/>
      <c r="B73" s="235"/>
      <c r="C73" s="25" t="s">
        <v>204</v>
      </c>
      <c r="D73" s="26" t="s">
        <v>14</v>
      </c>
      <c r="E73" s="25" t="s">
        <v>205</v>
      </c>
      <c r="F73" s="25" t="str">
        <f>VLOOKUP(E73,nowe_PPE!$A:$I,2,0)</f>
        <v>590243892020827694</v>
      </c>
      <c r="G73" s="25" t="s">
        <v>16</v>
      </c>
      <c r="H73" s="91">
        <v>1</v>
      </c>
      <c r="I73" s="97"/>
      <c r="J73" s="97"/>
      <c r="K73" s="92"/>
      <c r="L73" s="25" t="s">
        <v>17</v>
      </c>
      <c r="M73" s="24">
        <v>45657</v>
      </c>
      <c r="N73" s="2" t="str">
        <f t="shared" si="7"/>
        <v>1</v>
      </c>
    </row>
    <row r="74" spans="1:14" ht="24.95" customHeight="1" thickBot="1">
      <c r="A74" s="228"/>
      <c r="B74" s="235"/>
      <c r="C74" s="25" t="s">
        <v>1401</v>
      </c>
      <c r="D74" s="26" t="s">
        <v>14</v>
      </c>
      <c r="E74" s="25" t="s">
        <v>206</v>
      </c>
      <c r="F74" s="25" t="str">
        <f>VLOOKUP(E74,nowe_PPE!$A:$I,2,0)</f>
        <v>590243892021121937</v>
      </c>
      <c r="G74" s="25" t="s">
        <v>16</v>
      </c>
      <c r="H74" s="91">
        <v>22.306999999999999</v>
      </c>
      <c r="I74" s="97"/>
      <c r="J74" s="97"/>
      <c r="K74" s="92"/>
      <c r="L74" s="25" t="s">
        <v>452</v>
      </c>
      <c r="M74" s="24">
        <v>45657</v>
      </c>
      <c r="N74" s="2" t="str">
        <f t="shared" si="7"/>
        <v>1</v>
      </c>
    </row>
    <row r="75" spans="1:14" ht="24.95" customHeight="1" thickBot="1">
      <c r="A75" s="228"/>
      <c r="B75" s="235"/>
      <c r="C75" s="25" t="s">
        <v>207</v>
      </c>
      <c r="D75" s="26" t="s">
        <v>14</v>
      </c>
      <c r="E75" s="25" t="s">
        <v>208</v>
      </c>
      <c r="F75" s="25" t="str">
        <f>VLOOKUP(E75,nowe_PPE!$A:$I,2,0)</f>
        <v>590243892020196271</v>
      </c>
      <c r="G75" s="25" t="s">
        <v>209</v>
      </c>
      <c r="H75" s="27">
        <f>SUM(I75:J75)</f>
        <v>50.451000000000001</v>
      </c>
      <c r="I75" s="91">
        <v>9.6560000000000006</v>
      </c>
      <c r="J75" s="91">
        <v>40.795000000000002</v>
      </c>
      <c r="K75" s="92"/>
      <c r="L75" s="25" t="s">
        <v>210</v>
      </c>
      <c r="M75" s="24">
        <v>45657</v>
      </c>
      <c r="N75" s="2" t="str">
        <f t="shared" si="7"/>
        <v>2</v>
      </c>
    </row>
    <row r="76" spans="1:14" ht="24.95" customHeight="1" thickBot="1">
      <c r="A76" s="228"/>
      <c r="B76" s="235"/>
      <c r="C76" s="25" t="s">
        <v>211</v>
      </c>
      <c r="D76" s="26" t="s">
        <v>14</v>
      </c>
      <c r="E76" s="25" t="s">
        <v>212</v>
      </c>
      <c r="F76" s="25" t="str">
        <f>VLOOKUP(E76,nowe_PPE!$A:$I,2,0)</f>
        <v>590243892020443740</v>
      </c>
      <c r="G76" s="25" t="s">
        <v>16</v>
      </c>
      <c r="H76" s="91">
        <v>6.2990000000000004</v>
      </c>
      <c r="I76" s="97"/>
      <c r="J76" s="97"/>
      <c r="K76" s="92"/>
      <c r="L76" s="25" t="s">
        <v>25</v>
      </c>
      <c r="M76" s="24">
        <v>45657</v>
      </c>
      <c r="N76" s="2" t="str">
        <f t="shared" si="7"/>
        <v>1</v>
      </c>
    </row>
    <row r="77" spans="1:14" ht="24.95" customHeight="1" thickBot="1">
      <c r="A77" s="228"/>
      <c r="B77" s="235"/>
      <c r="C77" s="25" t="s">
        <v>213</v>
      </c>
      <c r="D77" s="26" t="s">
        <v>14</v>
      </c>
      <c r="E77" s="25" t="s">
        <v>214</v>
      </c>
      <c r="F77" s="25" t="str">
        <f>VLOOKUP(E77,nowe_PPE!$A:$I,2,0)</f>
        <v>590243892020416119</v>
      </c>
      <c r="G77" s="25" t="s">
        <v>16</v>
      </c>
      <c r="H77" s="91">
        <v>0.5</v>
      </c>
      <c r="I77" s="97"/>
      <c r="J77" s="97"/>
      <c r="K77" s="92"/>
      <c r="L77" s="25" t="s">
        <v>20</v>
      </c>
      <c r="M77" s="24">
        <v>45657</v>
      </c>
      <c r="N77" s="2" t="str">
        <f t="shared" si="7"/>
        <v>1</v>
      </c>
    </row>
    <row r="78" spans="1:14" ht="24.95" customHeight="1" thickBot="1">
      <c r="A78" s="228"/>
      <c r="B78" s="235"/>
      <c r="C78" s="25" t="s">
        <v>215</v>
      </c>
      <c r="D78" s="26" t="s">
        <v>14</v>
      </c>
      <c r="E78" s="25" t="s">
        <v>216</v>
      </c>
      <c r="F78" s="25" t="str">
        <f>VLOOKUP(E78,nowe_PPE!$A:$I,2,0)</f>
        <v>590243892020249984</v>
      </c>
      <c r="G78" s="25" t="s">
        <v>34</v>
      </c>
      <c r="H78" s="91">
        <v>37.658999999999999</v>
      </c>
      <c r="I78" s="97"/>
      <c r="J78" s="97"/>
      <c r="K78" s="92"/>
      <c r="L78" s="25" t="s">
        <v>217</v>
      </c>
      <c r="M78" s="24">
        <v>45657</v>
      </c>
      <c r="N78" s="2" t="str">
        <f t="shared" si="7"/>
        <v>1</v>
      </c>
    </row>
    <row r="79" spans="1:14" ht="24.95" customHeight="1" thickBot="1">
      <c r="A79" s="228"/>
      <c r="B79" s="235"/>
      <c r="C79" s="25" t="s">
        <v>218</v>
      </c>
      <c r="D79" s="26" t="s">
        <v>14</v>
      </c>
      <c r="E79" s="25" t="s">
        <v>219</v>
      </c>
      <c r="F79" s="25" t="str">
        <f>VLOOKUP(E79,nowe_PPE!$A:$I,2,0)</f>
        <v>590243892020250461</v>
      </c>
      <c r="G79" s="25" t="s">
        <v>34</v>
      </c>
      <c r="H79" s="91">
        <v>59.896000000000001</v>
      </c>
      <c r="I79" s="97"/>
      <c r="J79" s="97"/>
      <c r="K79" s="92"/>
      <c r="L79" s="25" t="s">
        <v>220</v>
      </c>
      <c r="M79" s="24">
        <v>45657</v>
      </c>
      <c r="N79" s="2" t="str">
        <f t="shared" si="7"/>
        <v>1</v>
      </c>
    </row>
    <row r="80" spans="1:14" ht="24.95" customHeight="1" thickBot="1">
      <c r="A80" s="228"/>
      <c r="B80" s="235"/>
      <c r="C80" s="25" t="s">
        <v>221</v>
      </c>
      <c r="D80" s="26" t="s">
        <v>14</v>
      </c>
      <c r="E80" s="25" t="s">
        <v>222</v>
      </c>
      <c r="F80" s="25" t="str">
        <f>VLOOKUP(E80,nowe_PPE!$A:$I,2,0)</f>
        <v>590243892021040863</v>
      </c>
      <c r="G80" s="25" t="s">
        <v>34</v>
      </c>
      <c r="H80" s="91">
        <v>21</v>
      </c>
      <c r="I80" s="97"/>
      <c r="J80" s="97"/>
      <c r="K80" s="92"/>
      <c r="L80" s="25" t="s">
        <v>223</v>
      </c>
      <c r="M80" s="24">
        <v>45657</v>
      </c>
      <c r="N80" s="2" t="str">
        <f t="shared" si="7"/>
        <v>1</v>
      </c>
    </row>
    <row r="81" spans="1:14" ht="24.95" customHeight="1" thickBot="1">
      <c r="A81" s="228"/>
      <c r="B81" s="235"/>
      <c r="C81" s="25" t="s">
        <v>224</v>
      </c>
      <c r="D81" s="26" t="s">
        <v>14</v>
      </c>
      <c r="E81" s="25" t="s">
        <v>225</v>
      </c>
      <c r="F81" s="25" t="str">
        <f>VLOOKUP(E81,nowe_PPE!$A:$I,2,0)</f>
        <v>590243892020783495</v>
      </c>
      <c r="G81" s="25" t="s">
        <v>16</v>
      </c>
      <c r="H81" s="91">
        <v>1.26</v>
      </c>
      <c r="I81" s="97"/>
      <c r="J81" s="97"/>
      <c r="K81" s="92"/>
      <c r="L81" s="25" t="s">
        <v>186</v>
      </c>
      <c r="M81" s="24">
        <v>45657</v>
      </c>
      <c r="N81" s="2" t="str">
        <f t="shared" si="7"/>
        <v>1</v>
      </c>
    </row>
    <row r="82" spans="1:14" ht="24.95" customHeight="1" thickBot="1">
      <c r="A82" s="228"/>
      <c r="B82" s="235"/>
      <c r="C82" s="25" t="s">
        <v>226</v>
      </c>
      <c r="D82" s="26" t="s">
        <v>14</v>
      </c>
      <c r="E82" s="25" t="s">
        <v>227</v>
      </c>
      <c r="F82" s="25" t="str">
        <f>VLOOKUP(E82,nowe_PPE!$A:$I,2,0)</f>
        <v>590243892021174575</v>
      </c>
      <c r="G82" s="25" t="s">
        <v>145</v>
      </c>
      <c r="H82" s="27">
        <f>SUM(I82:J82)</f>
        <v>67.236000000000004</v>
      </c>
      <c r="I82" s="91">
        <v>6.8630000000000004</v>
      </c>
      <c r="J82" s="91">
        <v>60.372999999999998</v>
      </c>
      <c r="K82" s="92"/>
      <c r="L82" s="25" t="s">
        <v>228</v>
      </c>
      <c r="M82" s="24">
        <v>45657</v>
      </c>
      <c r="N82" s="2" t="str">
        <f t="shared" si="7"/>
        <v>2</v>
      </c>
    </row>
    <row r="83" spans="1:14" ht="24.95" customHeight="1" thickBot="1">
      <c r="A83" s="228"/>
      <c r="B83" s="235"/>
      <c r="C83" s="25" t="s">
        <v>229</v>
      </c>
      <c r="D83" s="26" t="s">
        <v>14</v>
      </c>
      <c r="E83" s="25" t="s">
        <v>230</v>
      </c>
      <c r="F83" s="25" t="str">
        <f>VLOOKUP(E83,nowe_PPE!$A:$I,2,0)</f>
        <v>590243892021185748</v>
      </c>
      <c r="G83" s="25" t="s">
        <v>34</v>
      </c>
      <c r="H83" s="91">
        <v>134.16399999999999</v>
      </c>
      <c r="I83" s="97"/>
      <c r="J83" s="97"/>
      <c r="K83" s="92"/>
      <c r="L83" s="25" t="s">
        <v>153</v>
      </c>
      <c r="M83" s="24">
        <v>45657</v>
      </c>
      <c r="N83" s="2" t="str">
        <f t="shared" si="7"/>
        <v>1</v>
      </c>
    </row>
    <row r="84" spans="1:14" ht="24.95" customHeight="1" thickBot="1">
      <c r="A84" s="228"/>
      <c r="B84" s="235"/>
      <c r="C84" s="25" t="s">
        <v>231</v>
      </c>
      <c r="D84" s="26" t="s">
        <v>14</v>
      </c>
      <c r="E84" s="25" t="s">
        <v>232</v>
      </c>
      <c r="F84" s="25" t="str">
        <f>VLOOKUP(E84,nowe_PPE!$A:$I,2,0)</f>
        <v>590243892021135309</v>
      </c>
      <c r="G84" s="25" t="s">
        <v>16</v>
      </c>
      <c r="H84" s="91">
        <v>4</v>
      </c>
      <c r="I84" s="97"/>
      <c r="J84" s="97"/>
      <c r="K84" s="92"/>
      <c r="L84" s="25" t="s">
        <v>233</v>
      </c>
      <c r="M84" s="24">
        <v>45657</v>
      </c>
      <c r="N84" s="2" t="str">
        <f t="shared" si="7"/>
        <v>1</v>
      </c>
    </row>
    <row r="85" spans="1:14" ht="24.95" customHeight="1" thickBot="1">
      <c r="A85" s="228"/>
      <c r="B85" s="235"/>
      <c r="C85" s="25" t="s">
        <v>234</v>
      </c>
      <c r="D85" s="26" t="s">
        <v>14</v>
      </c>
      <c r="E85" s="25" t="s">
        <v>235</v>
      </c>
      <c r="F85" s="25" t="str">
        <f>VLOOKUP(E85,nowe_PPE!$A:$I,2,0)</f>
        <v>590243892020928124</v>
      </c>
      <c r="G85" s="25" t="s">
        <v>16</v>
      </c>
      <c r="H85" s="91">
        <v>4.24</v>
      </c>
      <c r="I85" s="97"/>
      <c r="J85" s="97"/>
      <c r="K85" s="92"/>
      <c r="L85" s="25" t="s">
        <v>119</v>
      </c>
      <c r="M85" s="24">
        <v>45657</v>
      </c>
      <c r="N85" s="2" t="str">
        <f t="shared" si="7"/>
        <v>1</v>
      </c>
    </row>
    <row r="86" spans="1:14" ht="24.95" customHeight="1" thickBot="1">
      <c r="A86" s="228"/>
      <c r="B86" s="235"/>
      <c r="C86" s="25" t="s">
        <v>236</v>
      </c>
      <c r="D86" s="26" t="s">
        <v>14</v>
      </c>
      <c r="E86" s="25" t="s">
        <v>237</v>
      </c>
      <c r="F86" s="25" t="str">
        <f>VLOOKUP(E86,nowe_PPE!$A:$I,2,0)</f>
        <v>590243892020411503</v>
      </c>
      <c r="G86" s="25" t="s">
        <v>34</v>
      </c>
      <c r="H86" s="91">
        <v>48.554000000000002</v>
      </c>
      <c r="I86" s="97"/>
      <c r="J86" s="97"/>
      <c r="K86" s="92"/>
      <c r="L86" s="25" t="s">
        <v>228</v>
      </c>
      <c r="M86" s="24">
        <v>45657</v>
      </c>
      <c r="N86" s="2" t="str">
        <f t="shared" si="7"/>
        <v>1</v>
      </c>
    </row>
    <row r="87" spans="1:14" ht="24.95" customHeight="1" thickBot="1">
      <c r="A87" s="228"/>
      <c r="B87" s="236"/>
      <c r="C87" s="60" t="s">
        <v>139</v>
      </c>
      <c r="D87" s="26" t="s">
        <v>14</v>
      </c>
      <c r="E87" s="60" t="s">
        <v>140</v>
      </c>
      <c r="F87" s="104" t="s">
        <v>975</v>
      </c>
      <c r="G87" s="60" t="s">
        <v>19</v>
      </c>
      <c r="H87" s="61">
        <v>1.1719999999999999</v>
      </c>
      <c r="I87" s="106"/>
      <c r="J87" s="106"/>
      <c r="K87" s="62"/>
      <c r="L87" s="60" t="s">
        <v>1402</v>
      </c>
      <c r="M87" s="24"/>
      <c r="N87" s="2" t="str">
        <f t="shared" si="7"/>
        <v>2</v>
      </c>
    </row>
    <row r="88" spans="1:14" ht="24.95" customHeight="1" thickBot="1">
      <c r="A88" s="228"/>
      <c r="B88" s="236"/>
      <c r="C88" s="60" t="s">
        <v>1388</v>
      </c>
      <c r="D88" s="26" t="s">
        <v>14</v>
      </c>
      <c r="E88" s="60"/>
      <c r="F88" s="104" t="s">
        <v>1389</v>
      </c>
      <c r="G88" s="60" t="s">
        <v>41</v>
      </c>
      <c r="H88" s="61">
        <v>0.30099999999999999</v>
      </c>
      <c r="I88" s="106"/>
      <c r="J88" s="106"/>
      <c r="K88" s="62"/>
      <c r="L88" s="60" t="s">
        <v>79</v>
      </c>
      <c r="M88" s="24"/>
      <c r="N88" s="2" t="str">
        <f t="shared" si="7"/>
        <v>1</v>
      </c>
    </row>
    <row r="89" spans="1:14" ht="24.95" customHeight="1" thickBot="1">
      <c r="A89" s="228"/>
      <c r="B89" s="236"/>
      <c r="C89" s="60" t="s">
        <v>1390</v>
      </c>
      <c r="D89" s="26" t="s">
        <v>14</v>
      </c>
      <c r="E89" s="60"/>
      <c r="F89" s="114" t="s">
        <v>1389</v>
      </c>
      <c r="G89" s="60" t="s">
        <v>19</v>
      </c>
      <c r="H89" s="61">
        <v>22.684000000000001</v>
      </c>
      <c r="I89" s="106"/>
      <c r="J89" s="106"/>
      <c r="K89" s="62"/>
      <c r="L89" s="60" t="s">
        <v>452</v>
      </c>
      <c r="M89" s="24"/>
      <c r="N89" s="2" t="str">
        <f t="shared" si="7"/>
        <v>2</v>
      </c>
    </row>
    <row r="90" spans="1:14" ht="24.95" customHeight="1" thickBot="1">
      <c r="A90" s="228"/>
      <c r="B90" s="236"/>
      <c r="C90" s="60" t="s">
        <v>1391</v>
      </c>
      <c r="D90" s="26" t="s">
        <v>14</v>
      </c>
      <c r="E90" s="60"/>
      <c r="F90" s="114" t="s">
        <v>1392</v>
      </c>
      <c r="G90" s="60" t="s">
        <v>16</v>
      </c>
      <c r="H90" s="61">
        <v>0.624</v>
      </c>
      <c r="I90" s="106"/>
      <c r="J90" s="106"/>
      <c r="K90" s="62"/>
      <c r="L90" s="60" t="s">
        <v>1403</v>
      </c>
      <c r="M90" s="24"/>
      <c r="N90" s="2" t="str">
        <f t="shared" si="7"/>
        <v>1</v>
      </c>
    </row>
    <row r="91" spans="1:14" ht="24.95" customHeight="1" thickBot="1">
      <c r="A91" s="228"/>
      <c r="B91" s="235"/>
      <c r="C91" s="25" t="s">
        <v>238</v>
      </c>
      <c r="D91" s="26" t="s">
        <v>14</v>
      </c>
      <c r="E91" s="25" t="s">
        <v>239</v>
      </c>
      <c r="F91" s="25" t="str">
        <f>VLOOKUP(E91,nowe_PPE!$A:$I,2,0)</f>
        <v>590243892021096723</v>
      </c>
      <c r="G91" s="25" t="s">
        <v>16</v>
      </c>
      <c r="H91" s="91">
        <v>6.806</v>
      </c>
      <c r="I91" s="97"/>
      <c r="J91" s="97"/>
      <c r="K91" s="92"/>
      <c r="L91" s="25" t="s">
        <v>119</v>
      </c>
      <c r="M91" s="24">
        <v>45657</v>
      </c>
      <c r="N91" s="2" t="str">
        <f t="shared" si="7"/>
        <v>1</v>
      </c>
    </row>
    <row r="92" spans="1:14" ht="24.95" customHeight="1" thickBot="1">
      <c r="A92" s="228"/>
      <c r="B92" s="236"/>
      <c r="C92" s="60" t="s">
        <v>1407</v>
      </c>
      <c r="D92" s="9"/>
      <c r="E92" s="60"/>
      <c r="F92" s="115" t="s">
        <v>1408</v>
      </c>
      <c r="G92" s="60" t="s">
        <v>16</v>
      </c>
      <c r="H92" s="61">
        <v>20</v>
      </c>
      <c r="I92" s="106"/>
      <c r="J92" s="106"/>
      <c r="K92" s="116"/>
      <c r="L92" s="60" t="s">
        <v>1409</v>
      </c>
      <c r="M92" s="117"/>
      <c r="N92" s="2" t="str">
        <f t="shared" si="7"/>
        <v>1</v>
      </c>
    </row>
    <row r="93" spans="1:14" ht="24.95" customHeight="1" thickBot="1">
      <c r="A93" s="228"/>
      <c r="B93" s="235"/>
      <c r="C93" s="25"/>
      <c r="D93" s="26"/>
      <c r="E93" s="103"/>
      <c r="F93" s="25"/>
      <c r="G93" s="103"/>
      <c r="H93" s="91"/>
      <c r="I93" s="97"/>
      <c r="J93" s="97"/>
      <c r="K93" s="118"/>
      <c r="L93" s="103" t="s">
        <v>20</v>
      </c>
      <c r="M93" s="24">
        <v>45657</v>
      </c>
      <c r="N93" s="2" t="str">
        <f t="shared" si="7"/>
        <v/>
      </c>
    </row>
    <row r="94" spans="1:14" ht="24.95" customHeight="1" thickBot="1">
      <c r="A94" s="225"/>
      <c r="B94" s="227"/>
      <c r="C94" s="30" t="s">
        <v>450</v>
      </c>
      <c r="D94" s="31" t="s">
        <v>14</v>
      </c>
      <c r="E94" s="31" t="s">
        <v>451</v>
      </c>
      <c r="F94" s="30" t="str">
        <f>VLOOKUP(E94,nowe_PPE!$A:$I,2,0)</f>
        <v>590243892041304228</v>
      </c>
      <c r="G94" s="95" t="s">
        <v>16</v>
      </c>
      <c r="H94" s="80">
        <v>1.4039999999999999</v>
      </c>
      <c r="I94" s="113"/>
      <c r="J94" s="113"/>
      <c r="K94" s="89"/>
      <c r="L94" s="95" t="s">
        <v>88</v>
      </c>
      <c r="M94" s="24">
        <v>45657</v>
      </c>
      <c r="N94" s="2" t="str">
        <f t="shared" si="7"/>
        <v>1</v>
      </c>
    </row>
    <row r="95" spans="1:14" ht="24.95" customHeight="1" thickBot="1">
      <c r="A95" s="224">
        <v>18</v>
      </c>
      <c r="B95" s="226" t="s">
        <v>241</v>
      </c>
      <c r="C95" s="55" t="s">
        <v>242</v>
      </c>
      <c r="D95" s="4" t="s">
        <v>14</v>
      </c>
      <c r="E95" s="55" t="s">
        <v>243</v>
      </c>
      <c r="F95" s="55" t="str">
        <f>VLOOKUP(E95,nowe_PPE!$A:$I,2,0)</f>
        <v>590243892020354138</v>
      </c>
      <c r="G95" s="101" t="s">
        <v>34</v>
      </c>
      <c r="H95" s="56">
        <v>25.28</v>
      </c>
      <c r="I95" s="102"/>
      <c r="J95" s="102"/>
      <c r="K95" s="119"/>
      <c r="L95" s="101" t="s">
        <v>244</v>
      </c>
      <c r="M95" s="24">
        <v>45657</v>
      </c>
      <c r="N95" s="2" t="str">
        <f t="shared" si="7"/>
        <v>1</v>
      </c>
    </row>
    <row r="96" spans="1:14" ht="24.95" customHeight="1" thickBot="1">
      <c r="A96" s="228"/>
      <c r="B96" s="235"/>
      <c r="C96" s="25" t="s">
        <v>245</v>
      </c>
      <c r="D96" s="26" t="s">
        <v>14</v>
      </c>
      <c r="E96" s="25" t="s">
        <v>246</v>
      </c>
      <c r="F96" s="25" t="str">
        <f>VLOOKUP(E96,nowe_PPE!$A:$I,2,0)</f>
        <v>590243892020914325</v>
      </c>
      <c r="G96" s="103" t="s">
        <v>19</v>
      </c>
      <c r="H96" s="27">
        <f>SUM(I96:J96)</f>
        <v>8.5649999999999995</v>
      </c>
      <c r="I96" s="91">
        <v>2.5819999999999999</v>
      </c>
      <c r="J96" s="91">
        <v>5.9829999999999997</v>
      </c>
      <c r="K96" s="29"/>
      <c r="L96" s="103" t="s">
        <v>20</v>
      </c>
      <c r="M96" s="24">
        <v>45657</v>
      </c>
      <c r="N96" s="2" t="str">
        <f t="shared" si="7"/>
        <v>2</v>
      </c>
    </row>
    <row r="97" spans="1:14" ht="24.95" customHeight="1" thickBot="1">
      <c r="A97" s="228"/>
      <c r="B97" s="235"/>
      <c r="C97" s="25" t="s">
        <v>247</v>
      </c>
      <c r="D97" s="26" t="s">
        <v>14</v>
      </c>
      <c r="E97" s="25" t="s">
        <v>248</v>
      </c>
      <c r="F97" s="25" t="str">
        <f>VLOOKUP(E97,nowe_PPE!$A:$I,2,0)</f>
        <v>590243892020671785</v>
      </c>
      <c r="G97" s="103" t="s">
        <v>16</v>
      </c>
      <c r="H97" s="91">
        <v>0.83599999999999997</v>
      </c>
      <c r="I97" s="97"/>
      <c r="J97" s="97"/>
      <c r="K97" s="29"/>
      <c r="L97" s="103" t="s">
        <v>79</v>
      </c>
      <c r="M97" s="24">
        <v>45657</v>
      </c>
      <c r="N97" s="2" t="str">
        <f t="shared" si="7"/>
        <v>1</v>
      </c>
    </row>
    <row r="98" spans="1:14" ht="24.95" customHeight="1" thickBot="1">
      <c r="A98" s="225"/>
      <c r="B98" s="227"/>
      <c r="C98" s="30" t="s">
        <v>249</v>
      </c>
      <c r="D98" s="31" t="s">
        <v>14</v>
      </c>
      <c r="E98" s="30" t="s">
        <v>250</v>
      </c>
      <c r="F98" s="30" t="str">
        <f>VLOOKUP(E98,nowe_PPE!$A:$I,2,0)</f>
        <v>590243892021118890</v>
      </c>
      <c r="G98" s="95" t="s">
        <v>16</v>
      </c>
      <c r="H98" s="80">
        <v>2.8519999999999999</v>
      </c>
      <c r="I98" s="113"/>
      <c r="J98" s="113"/>
      <c r="K98" s="120"/>
      <c r="L98" s="95" t="s">
        <v>170</v>
      </c>
      <c r="M98" s="24">
        <v>45657</v>
      </c>
      <c r="N98" s="2" t="str">
        <f t="shared" si="7"/>
        <v>1</v>
      </c>
    </row>
    <row r="99" spans="1:14" ht="24.95" customHeight="1" thickBot="1">
      <c r="A99" s="71">
        <v>19</v>
      </c>
      <c r="B99" s="6" t="s">
        <v>251</v>
      </c>
      <c r="C99" s="6" t="s">
        <v>252</v>
      </c>
      <c r="D99" s="73" t="s">
        <v>14</v>
      </c>
      <c r="E99" s="6" t="s">
        <v>253</v>
      </c>
      <c r="F99" s="6" t="str">
        <f>VLOOKUP(E99,nowe_PPE!$A:$I,2,0)</f>
        <v>590243892020167066</v>
      </c>
      <c r="G99" s="6" t="s">
        <v>19</v>
      </c>
      <c r="H99" s="98">
        <f t="shared" ref="H99:H101" si="8">SUM(I99:J99)</f>
        <v>28.513000000000002</v>
      </c>
      <c r="I99" s="74">
        <v>28.513000000000002</v>
      </c>
      <c r="J99" s="74">
        <v>0</v>
      </c>
      <c r="K99" s="75"/>
      <c r="L99" s="6" t="s">
        <v>69</v>
      </c>
      <c r="M99" s="24">
        <v>45657</v>
      </c>
      <c r="N99" s="2" t="str">
        <f t="shared" si="7"/>
        <v>2</v>
      </c>
    </row>
    <row r="100" spans="1:14" ht="24.95" customHeight="1" thickBot="1">
      <c r="A100" s="71">
        <v>20</v>
      </c>
      <c r="B100" s="6" t="s">
        <v>254</v>
      </c>
      <c r="C100" s="6" t="s">
        <v>255</v>
      </c>
      <c r="D100" s="73" t="s">
        <v>14</v>
      </c>
      <c r="E100" s="6" t="s">
        <v>256</v>
      </c>
      <c r="F100" s="6" t="str">
        <f>VLOOKUP(E100,nowe_PPE!$A:$I,2,0)</f>
        <v>590243892020838027</v>
      </c>
      <c r="G100" s="6" t="s">
        <v>19</v>
      </c>
      <c r="H100" s="98">
        <f t="shared" si="8"/>
        <v>19</v>
      </c>
      <c r="I100" s="74">
        <v>7</v>
      </c>
      <c r="J100" s="74">
        <v>12</v>
      </c>
      <c r="K100" s="121"/>
      <c r="L100" s="72" t="s">
        <v>83</v>
      </c>
      <c r="M100" s="24">
        <v>45657</v>
      </c>
      <c r="N100" s="2" t="str">
        <f t="shared" si="7"/>
        <v>2</v>
      </c>
    </row>
    <row r="101" spans="1:14" ht="24.95" customHeight="1" thickBot="1">
      <c r="A101" s="71">
        <v>21</v>
      </c>
      <c r="B101" s="6" t="s">
        <v>257</v>
      </c>
      <c r="C101" s="6" t="s">
        <v>258</v>
      </c>
      <c r="D101" s="73" t="s">
        <v>14</v>
      </c>
      <c r="E101" s="6" t="s">
        <v>259</v>
      </c>
      <c r="F101" s="6" t="str">
        <f>VLOOKUP(E101,nowe_PPE!$A:$I,2,0)</f>
        <v>590243892020902841</v>
      </c>
      <c r="G101" s="6" t="s">
        <v>19</v>
      </c>
      <c r="H101" s="98">
        <f t="shared" si="8"/>
        <v>25.253999999999998</v>
      </c>
      <c r="I101" s="74">
        <v>9.4849999999999994</v>
      </c>
      <c r="J101" s="74">
        <v>15.769</v>
      </c>
      <c r="K101" s="121"/>
      <c r="L101" s="99" t="s">
        <v>260</v>
      </c>
      <c r="M101" s="24">
        <v>45657</v>
      </c>
      <c r="N101" s="2" t="str">
        <f t="shared" si="7"/>
        <v>2</v>
      </c>
    </row>
    <row r="102" spans="1:14" ht="24.95" customHeight="1" thickBot="1">
      <c r="A102" s="224">
        <v>22</v>
      </c>
      <c r="B102" s="226" t="s">
        <v>261</v>
      </c>
      <c r="C102" s="55" t="s">
        <v>262</v>
      </c>
      <c r="D102" s="4" t="s">
        <v>14</v>
      </c>
      <c r="E102" s="55" t="s">
        <v>263</v>
      </c>
      <c r="F102" s="55" t="str">
        <f>VLOOKUP(E102,nowe_PPE!$A:$I,2,0)</f>
        <v>590243892020196370</v>
      </c>
      <c r="G102" s="101" t="s">
        <v>34</v>
      </c>
      <c r="H102" s="56">
        <v>109.527</v>
      </c>
      <c r="I102" s="102"/>
      <c r="J102" s="102"/>
      <c r="K102" s="57"/>
      <c r="L102" s="101" t="s">
        <v>1387</v>
      </c>
      <c r="M102" s="24">
        <v>45657</v>
      </c>
      <c r="N102" s="2" t="str">
        <f t="shared" si="7"/>
        <v>1</v>
      </c>
    </row>
    <row r="103" spans="1:14" ht="24.95" customHeight="1" thickBot="1">
      <c r="A103" s="228"/>
      <c r="B103" s="235"/>
      <c r="C103" s="25" t="s">
        <v>265</v>
      </c>
      <c r="D103" s="26" t="s">
        <v>14</v>
      </c>
      <c r="E103" s="25" t="s">
        <v>266</v>
      </c>
      <c r="F103" s="25" t="str">
        <f>VLOOKUP(E103,nowe_PPE!$A:$I,2,0)</f>
        <v>590243892020517281</v>
      </c>
      <c r="G103" s="103" t="s">
        <v>16</v>
      </c>
      <c r="H103" s="91">
        <v>5.6589999999999998</v>
      </c>
      <c r="I103" s="97"/>
      <c r="J103" s="97"/>
      <c r="K103" s="92"/>
      <c r="L103" s="103" t="s">
        <v>267</v>
      </c>
      <c r="M103" s="24">
        <v>45657</v>
      </c>
      <c r="N103" s="2" t="str">
        <f t="shared" si="7"/>
        <v>1</v>
      </c>
    </row>
    <row r="104" spans="1:14" ht="24.95" customHeight="1" thickBot="1">
      <c r="A104" s="225"/>
      <c r="B104" s="227"/>
      <c r="C104" s="30" t="s">
        <v>265</v>
      </c>
      <c r="D104" s="31" t="s">
        <v>14</v>
      </c>
      <c r="E104" s="30" t="s">
        <v>268</v>
      </c>
      <c r="F104" s="30" t="str">
        <f>VLOOKUP(E104,nowe_PPE!$A:$I,2,0)</f>
        <v>590243892020365974</v>
      </c>
      <c r="G104" s="95" t="s">
        <v>16</v>
      </c>
      <c r="H104" s="80">
        <v>13.4</v>
      </c>
      <c r="I104" s="113"/>
      <c r="J104" s="113"/>
      <c r="K104" s="81"/>
      <c r="L104" s="95" t="s">
        <v>116</v>
      </c>
      <c r="M104" s="24">
        <v>45657</v>
      </c>
      <c r="N104" s="2" t="str">
        <f t="shared" si="7"/>
        <v>1</v>
      </c>
    </row>
    <row r="105" spans="1:14" ht="24.95" customHeight="1" thickBot="1">
      <c r="A105" s="224">
        <v>23</v>
      </c>
      <c r="B105" s="226" t="s">
        <v>269</v>
      </c>
      <c r="C105" s="55" t="s">
        <v>270</v>
      </c>
      <c r="D105" s="4" t="s">
        <v>14</v>
      </c>
      <c r="E105" s="55" t="s">
        <v>271</v>
      </c>
      <c r="F105" s="55" t="str">
        <f>VLOOKUP(E105,nowe_PPE!$A:$I,2,0)</f>
        <v>590243892020725327</v>
      </c>
      <c r="G105" s="55" t="s">
        <v>19</v>
      </c>
      <c r="H105" s="96">
        <f>SUM(I105:J105)</f>
        <v>12.685</v>
      </c>
      <c r="I105" s="56">
        <v>5.1390000000000002</v>
      </c>
      <c r="J105" s="56">
        <v>7.5460000000000003</v>
      </c>
      <c r="K105" s="57"/>
      <c r="L105" s="55" t="s">
        <v>116</v>
      </c>
      <c r="M105" s="24">
        <v>45657</v>
      </c>
      <c r="N105" s="2" t="str">
        <f t="shared" ref="N105:N137" si="9">MID(G105,3,1)</f>
        <v>2</v>
      </c>
    </row>
    <row r="106" spans="1:14" ht="24.95" customHeight="1" thickBot="1">
      <c r="A106" s="228"/>
      <c r="B106" s="235"/>
      <c r="C106" s="25" t="s">
        <v>272</v>
      </c>
      <c r="D106" s="26" t="s">
        <v>14</v>
      </c>
      <c r="E106" s="25" t="s">
        <v>273</v>
      </c>
      <c r="F106" s="25" t="str">
        <f>VLOOKUP(E106,nowe_PPE!$A:$I,2,0)</f>
        <v>590243892020292034</v>
      </c>
      <c r="G106" s="25" t="s">
        <v>16</v>
      </c>
      <c r="H106" s="91">
        <v>3.68</v>
      </c>
      <c r="I106" s="97"/>
      <c r="J106" s="97"/>
      <c r="K106" s="92"/>
      <c r="L106" s="25" t="s">
        <v>274</v>
      </c>
      <c r="M106" s="24">
        <v>45657</v>
      </c>
      <c r="N106" s="2" t="str">
        <f t="shared" si="9"/>
        <v>1</v>
      </c>
    </row>
    <row r="107" spans="1:14" ht="24.95" customHeight="1" thickBot="1">
      <c r="A107" s="225"/>
      <c r="B107" s="227"/>
      <c r="C107" s="30" t="s">
        <v>272</v>
      </c>
      <c r="D107" s="31" t="s">
        <v>14</v>
      </c>
      <c r="E107" s="30" t="s">
        <v>275</v>
      </c>
      <c r="F107" s="30" t="str">
        <f>VLOOKUP(E107,nowe_PPE!$A:$I,2,0)</f>
        <v>590243892020408176</v>
      </c>
      <c r="G107" s="30" t="s">
        <v>34</v>
      </c>
      <c r="H107" s="80">
        <v>306.60300000000001</v>
      </c>
      <c r="I107" s="113"/>
      <c r="J107" s="113"/>
      <c r="K107" s="89"/>
      <c r="L107" s="30" t="s">
        <v>1398</v>
      </c>
      <c r="M107" s="24">
        <v>45657</v>
      </c>
      <c r="N107" s="2" t="str">
        <f t="shared" si="9"/>
        <v>1</v>
      </c>
    </row>
    <row r="108" spans="1:14" ht="24.95" customHeight="1" thickBot="1">
      <c r="A108" s="224">
        <v>24</v>
      </c>
      <c r="B108" s="226" t="s">
        <v>276</v>
      </c>
      <c r="C108" s="55" t="s">
        <v>277</v>
      </c>
      <c r="D108" s="4" t="s">
        <v>14</v>
      </c>
      <c r="E108" s="55" t="s">
        <v>278</v>
      </c>
      <c r="F108" s="55" t="str">
        <f>VLOOKUP(E108,nowe_PPE!$A:$I,2,0)</f>
        <v>590243892020704308</v>
      </c>
      <c r="G108" s="101" t="s">
        <v>34</v>
      </c>
      <c r="H108" s="56">
        <v>41.164000000000001</v>
      </c>
      <c r="I108" s="102"/>
      <c r="J108" s="102"/>
      <c r="K108" s="57"/>
      <c r="L108" s="101" t="s">
        <v>279</v>
      </c>
      <c r="M108" s="24">
        <v>45657</v>
      </c>
      <c r="N108" s="2" t="str">
        <f t="shared" si="9"/>
        <v>1</v>
      </c>
    </row>
    <row r="109" spans="1:14" ht="24.95" customHeight="1" thickBot="1">
      <c r="A109" s="225"/>
      <c r="B109" s="227"/>
      <c r="C109" s="30" t="s">
        <v>277</v>
      </c>
      <c r="D109" s="31" t="s">
        <v>14</v>
      </c>
      <c r="E109" s="30" t="s">
        <v>280</v>
      </c>
      <c r="F109" s="30" t="str">
        <f>VLOOKUP(E109,nowe_PPE!$A:$I,2,0)</f>
        <v>590243892020328122</v>
      </c>
      <c r="G109" s="95" t="s">
        <v>19</v>
      </c>
      <c r="H109" s="32">
        <f>SUM(I109:J109)</f>
        <v>8.2509999999999994</v>
      </c>
      <c r="I109" s="80">
        <v>2.4889999999999999</v>
      </c>
      <c r="J109" s="80">
        <v>5.7619999999999996</v>
      </c>
      <c r="K109" s="81"/>
      <c r="L109" s="95" t="s">
        <v>69</v>
      </c>
      <c r="M109" s="24">
        <v>45657</v>
      </c>
      <c r="N109" s="2" t="str">
        <f t="shared" si="9"/>
        <v>2</v>
      </c>
    </row>
    <row r="110" spans="1:14" ht="24.95" customHeight="1" thickBot="1">
      <c r="A110" s="252">
        <v>25</v>
      </c>
      <c r="B110" s="249" t="s">
        <v>281</v>
      </c>
      <c r="C110" s="90" t="s">
        <v>282</v>
      </c>
      <c r="D110" s="122" t="s">
        <v>14</v>
      </c>
      <c r="E110" s="90" t="s">
        <v>283</v>
      </c>
      <c r="F110" s="90" t="str">
        <f>VLOOKUP(E110,nowe_PPE!$A:$I,2,0)</f>
        <v>590243892020881245</v>
      </c>
      <c r="G110" s="90" t="s">
        <v>34</v>
      </c>
      <c r="H110" s="123">
        <v>79.715999999999994</v>
      </c>
      <c r="I110" s="124"/>
      <c r="J110" s="125"/>
      <c r="K110" s="125"/>
      <c r="L110" s="90" t="s">
        <v>1404</v>
      </c>
      <c r="M110" s="126">
        <v>45657</v>
      </c>
      <c r="N110" s="2" t="str">
        <f t="shared" si="9"/>
        <v>1</v>
      </c>
    </row>
    <row r="111" spans="1:14" ht="24.95" customHeight="1" thickBot="1">
      <c r="A111" s="253"/>
      <c r="B111" s="250"/>
      <c r="C111" s="67" t="s">
        <v>282</v>
      </c>
      <c r="D111" s="5" t="s">
        <v>14</v>
      </c>
      <c r="E111" s="67"/>
      <c r="F111" s="127" t="s">
        <v>1406</v>
      </c>
      <c r="G111" s="67" t="s">
        <v>16</v>
      </c>
      <c r="H111" s="68">
        <v>57.098999999999997</v>
      </c>
      <c r="I111" s="128"/>
      <c r="J111" s="69"/>
      <c r="K111" s="69"/>
      <c r="L111" s="67" t="s">
        <v>1405</v>
      </c>
      <c r="M111" s="126">
        <v>45657</v>
      </c>
      <c r="N111" s="2" t="str">
        <f t="shared" si="9"/>
        <v>1</v>
      </c>
    </row>
    <row r="112" spans="1:14" ht="24.95" customHeight="1" thickBot="1">
      <c r="A112" s="224">
        <v>26</v>
      </c>
      <c r="B112" s="249" t="s">
        <v>284</v>
      </c>
      <c r="C112" s="55" t="s">
        <v>285</v>
      </c>
      <c r="D112" s="4" t="s">
        <v>14</v>
      </c>
      <c r="E112" s="55" t="s">
        <v>286</v>
      </c>
      <c r="F112" s="55" t="str">
        <f>VLOOKUP(E112,nowe_PPE!$A:$I,2,0)</f>
        <v>590243892020305260</v>
      </c>
      <c r="G112" s="101" t="s">
        <v>16</v>
      </c>
      <c r="H112" s="56">
        <v>1.7450000000000001</v>
      </c>
      <c r="I112" s="57"/>
      <c r="J112" s="57"/>
      <c r="K112" s="57"/>
      <c r="L112" s="101" t="s">
        <v>274</v>
      </c>
      <c r="M112" s="24">
        <v>45657</v>
      </c>
      <c r="N112" s="2" t="str">
        <f t="shared" si="9"/>
        <v>1</v>
      </c>
    </row>
    <row r="113" spans="1:14" ht="24.95" customHeight="1" thickBot="1">
      <c r="A113" s="228"/>
      <c r="B113" s="254"/>
      <c r="C113" s="25" t="s">
        <v>285</v>
      </c>
      <c r="D113" s="26" t="s">
        <v>14</v>
      </c>
      <c r="E113" s="25" t="s">
        <v>287</v>
      </c>
      <c r="F113" s="25" t="str">
        <f>VLOOKUP(E113,nowe_PPE!$A:$I,2,0)</f>
        <v>590243892020698058</v>
      </c>
      <c r="G113" s="103" t="s">
        <v>41</v>
      </c>
      <c r="H113" s="91">
        <v>21.645</v>
      </c>
      <c r="I113" s="92"/>
      <c r="J113" s="92"/>
      <c r="K113" s="92"/>
      <c r="L113" s="103" t="s">
        <v>288</v>
      </c>
      <c r="M113" s="24">
        <v>45657</v>
      </c>
      <c r="N113" s="2" t="str">
        <f t="shared" si="9"/>
        <v>1</v>
      </c>
    </row>
    <row r="114" spans="1:14" ht="24.95" customHeight="1" thickBot="1">
      <c r="A114" s="228"/>
      <c r="B114" s="254"/>
      <c r="C114" s="25" t="s">
        <v>285</v>
      </c>
      <c r="D114" s="26" t="s">
        <v>14</v>
      </c>
      <c r="E114" s="25" t="s">
        <v>289</v>
      </c>
      <c r="F114" s="25" t="str">
        <f>VLOOKUP(E114,nowe_PPE!$A:$I,2,0)</f>
        <v>590243892020357122</v>
      </c>
      <c r="G114" s="103" t="s">
        <v>41</v>
      </c>
      <c r="H114" s="91">
        <v>19.512</v>
      </c>
      <c r="I114" s="92"/>
      <c r="J114" s="92"/>
      <c r="K114" s="92"/>
      <c r="L114" s="103" t="s">
        <v>28</v>
      </c>
      <c r="M114" s="24">
        <v>45657</v>
      </c>
      <c r="N114" s="2" t="str">
        <f t="shared" si="9"/>
        <v>1</v>
      </c>
    </row>
    <row r="115" spans="1:14" ht="24.95" customHeight="1" thickBot="1">
      <c r="A115" s="228"/>
      <c r="B115" s="254"/>
      <c r="C115" s="25" t="s">
        <v>290</v>
      </c>
      <c r="D115" s="26" t="s">
        <v>14</v>
      </c>
      <c r="E115" s="25" t="s">
        <v>291</v>
      </c>
      <c r="F115" s="25" t="str">
        <f>VLOOKUP(E115,nowe_PPE!$A:$I,2,0)</f>
        <v>590243892020211097</v>
      </c>
      <c r="G115" s="103" t="s">
        <v>41</v>
      </c>
      <c r="H115" s="91">
        <v>5.5220000000000002</v>
      </c>
      <c r="I115" s="92"/>
      <c r="J115" s="92"/>
      <c r="K115" s="92"/>
      <c r="L115" s="103" t="s">
        <v>292</v>
      </c>
      <c r="M115" s="24">
        <v>45657</v>
      </c>
      <c r="N115" s="2" t="str">
        <f t="shared" si="9"/>
        <v>1</v>
      </c>
    </row>
    <row r="116" spans="1:14" ht="24.95" customHeight="1" thickBot="1">
      <c r="A116" s="228"/>
      <c r="B116" s="254"/>
      <c r="C116" s="25" t="s">
        <v>293</v>
      </c>
      <c r="D116" s="26" t="s">
        <v>14</v>
      </c>
      <c r="E116" s="25" t="s">
        <v>294</v>
      </c>
      <c r="F116" s="25" t="str">
        <f>VLOOKUP(E116,nowe_PPE!$A:$I,2,0)</f>
        <v>590243892020251413</v>
      </c>
      <c r="G116" s="103" t="s">
        <v>41</v>
      </c>
      <c r="H116" s="91">
        <v>5.04</v>
      </c>
      <c r="I116" s="92"/>
      <c r="J116" s="92"/>
      <c r="K116" s="92"/>
      <c r="L116" s="103" t="s">
        <v>292</v>
      </c>
      <c r="M116" s="24">
        <v>45657</v>
      </c>
      <c r="N116" s="2" t="str">
        <f t="shared" si="9"/>
        <v>1</v>
      </c>
    </row>
    <row r="117" spans="1:14" ht="24.95" customHeight="1" thickBot="1">
      <c r="A117" s="228"/>
      <c r="B117" s="254"/>
      <c r="C117" s="25" t="s">
        <v>98</v>
      </c>
      <c r="D117" s="26" t="s">
        <v>14</v>
      </c>
      <c r="E117" s="25" t="s">
        <v>295</v>
      </c>
      <c r="F117" s="25" t="str">
        <f>VLOOKUP(E117,nowe_PPE!$A:$I,2,0)</f>
        <v>590243892020182960</v>
      </c>
      <c r="G117" s="103" t="s">
        <v>16</v>
      </c>
      <c r="H117" s="91">
        <v>0.55200000000000005</v>
      </c>
      <c r="I117" s="92"/>
      <c r="J117" s="92"/>
      <c r="K117" s="92"/>
      <c r="L117" s="103" t="s">
        <v>95</v>
      </c>
      <c r="M117" s="24">
        <v>45657</v>
      </c>
      <c r="N117" s="2" t="str">
        <f t="shared" si="9"/>
        <v>1</v>
      </c>
    </row>
    <row r="118" spans="1:14" ht="24.95" customHeight="1" thickBot="1">
      <c r="A118" s="228"/>
      <c r="B118" s="254"/>
      <c r="C118" s="25" t="s">
        <v>296</v>
      </c>
      <c r="D118" s="26" t="s">
        <v>14</v>
      </c>
      <c r="E118" s="25" t="s">
        <v>297</v>
      </c>
      <c r="F118" s="25" t="str">
        <f>VLOOKUP(E118,nowe_PPE!$A:$I,2,0)</f>
        <v>590243892020837341</v>
      </c>
      <c r="G118" s="103" t="s">
        <v>16</v>
      </c>
      <c r="H118" s="91">
        <v>3.4980000000000002</v>
      </c>
      <c r="I118" s="92"/>
      <c r="J118" s="92"/>
      <c r="K118" s="92"/>
      <c r="L118" s="103" t="s">
        <v>292</v>
      </c>
      <c r="M118" s="24">
        <v>45657</v>
      </c>
      <c r="N118" s="2" t="str">
        <f t="shared" si="9"/>
        <v>1</v>
      </c>
    </row>
    <row r="119" spans="1:14" ht="24.95" customHeight="1" thickBot="1">
      <c r="A119" s="228"/>
      <c r="B119" s="254"/>
      <c r="C119" s="25" t="s">
        <v>298</v>
      </c>
      <c r="D119" s="26" t="s">
        <v>14</v>
      </c>
      <c r="E119" s="25" t="s">
        <v>299</v>
      </c>
      <c r="F119" s="25" t="str">
        <f>VLOOKUP(E119,nowe_PPE!$A:$I,2,0)</f>
        <v>590243892020868017</v>
      </c>
      <c r="G119" s="103" t="s">
        <v>41</v>
      </c>
      <c r="H119" s="91">
        <v>0.53500000000000003</v>
      </c>
      <c r="I119" s="92"/>
      <c r="J119" s="92"/>
      <c r="K119" s="92"/>
      <c r="L119" s="103" t="s">
        <v>186</v>
      </c>
      <c r="M119" s="24">
        <v>45657</v>
      </c>
      <c r="N119" s="2" t="str">
        <f t="shared" si="9"/>
        <v>1</v>
      </c>
    </row>
    <row r="120" spans="1:14" ht="24.95" customHeight="1" thickBot="1">
      <c r="A120" s="228"/>
      <c r="B120" s="254"/>
      <c r="C120" s="25" t="s">
        <v>300</v>
      </c>
      <c r="D120" s="26" t="s">
        <v>14</v>
      </c>
      <c r="E120" s="25" t="s">
        <v>1351</v>
      </c>
      <c r="F120" s="25" t="str">
        <f>VLOOKUP(E120,nowe_PPE!$A:$I,2,0)</f>
        <v>590243892021179297</v>
      </c>
      <c r="G120" s="103" t="s">
        <v>41</v>
      </c>
      <c r="H120" s="91">
        <v>3.3919999999999999</v>
      </c>
      <c r="I120" s="92"/>
      <c r="J120" s="92"/>
      <c r="K120" s="92"/>
      <c r="L120" s="103" t="s">
        <v>301</v>
      </c>
      <c r="M120" s="24">
        <v>45657</v>
      </c>
      <c r="N120" s="2" t="str">
        <f t="shared" si="9"/>
        <v>1</v>
      </c>
    </row>
    <row r="121" spans="1:14" ht="24.95" customHeight="1" thickBot="1">
      <c r="A121" s="228"/>
      <c r="B121" s="254"/>
      <c r="C121" s="25" t="s">
        <v>302</v>
      </c>
      <c r="D121" s="26" t="s">
        <v>14</v>
      </c>
      <c r="E121" s="25" t="s">
        <v>303</v>
      </c>
      <c r="F121" s="25" t="str">
        <f>VLOOKUP(E121,nowe_PPE!$A:$I,2,0)</f>
        <v>590243892021161674</v>
      </c>
      <c r="G121" s="103" t="s">
        <v>41</v>
      </c>
      <c r="H121" s="91">
        <v>5.5579999999999998</v>
      </c>
      <c r="I121" s="92"/>
      <c r="J121" s="92"/>
      <c r="K121" s="92"/>
      <c r="L121" s="103" t="s">
        <v>88</v>
      </c>
      <c r="M121" s="24">
        <v>45657</v>
      </c>
      <c r="N121" s="2" t="str">
        <f t="shared" si="9"/>
        <v>1</v>
      </c>
    </row>
    <row r="122" spans="1:14" ht="24.95" customHeight="1" thickBot="1">
      <c r="A122" s="228"/>
      <c r="B122" s="254"/>
      <c r="C122" s="129" t="s">
        <v>304</v>
      </c>
      <c r="D122" s="26" t="s">
        <v>14</v>
      </c>
      <c r="E122" s="129" t="s">
        <v>305</v>
      </c>
      <c r="F122" s="25" t="str">
        <f>VLOOKUP(E122,nowe_PPE!$A:$I,2,0)</f>
        <v>590243892040104164</v>
      </c>
      <c r="G122" s="103" t="s">
        <v>41</v>
      </c>
      <c r="H122" s="91">
        <v>3.4790000000000001</v>
      </c>
      <c r="I122" s="92"/>
      <c r="J122" s="92"/>
      <c r="K122" s="118"/>
      <c r="L122" s="103" t="s">
        <v>88</v>
      </c>
      <c r="M122" s="24">
        <v>45657</v>
      </c>
      <c r="N122" s="2" t="str">
        <f t="shared" si="9"/>
        <v>1</v>
      </c>
    </row>
    <row r="123" spans="1:14" ht="24.95" customHeight="1" thickBot="1">
      <c r="A123" s="228"/>
      <c r="B123" s="254"/>
      <c r="C123" s="129" t="s">
        <v>304</v>
      </c>
      <c r="D123" s="26" t="s">
        <v>14</v>
      </c>
      <c r="E123" s="129" t="s">
        <v>306</v>
      </c>
      <c r="F123" s="25" t="str">
        <f>VLOOKUP(E123,nowe_PPE!$A:$I,2,0)</f>
        <v>590243892040104188</v>
      </c>
      <c r="G123" s="103" t="s">
        <v>41</v>
      </c>
      <c r="H123" s="91">
        <v>0.92900000000000005</v>
      </c>
      <c r="I123" s="92"/>
      <c r="J123" s="92"/>
      <c r="K123" s="118"/>
      <c r="L123" s="103" t="s">
        <v>88</v>
      </c>
      <c r="M123" s="24">
        <v>45657</v>
      </c>
      <c r="N123" s="2" t="str">
        <f t="shared" si="9"/>
        <v>1</v>
      </c>
    </row>
    <row r="124" spans="1:14" ht="24.95" customHeight="1" thickBot="1">
      <c r="A124" s="225"/>
      <c r="B124" s="250"/>
      <c r="C124" s="130" t="s">
        <v>304</v>
      </c>
      <c r="D124" s="31" t="s">
        <v>14</v>
      </c>
      <c r="E124" s="130" t="s">
        <v>307</v>
      </c>
      <c r="F124" s="30" t="str">
        <f>VLOOKUP(E124,nowe_PPE!$A:$I,2,0)</f>
        <v>590243892040104119</v>
      </c>
      <c r="G124" s="95" t="s">
        <v>41</v>
      </c>
      <c r="H124" s="80">
        <v>1.5289999999999999</v>
      </c>
      <c r="I124" s="81"/>
      <c r="J124" s="81"/>
      <c r="K124" s="89"/>
      <c r="L124" s="95" t="s">
        <v>88</v>
      </c>
      <c r="M124" s="24">
        <v>45657</v>
      </c>
      <c r="N124" s="2" t="str">
        <f t="shared" si="9"/>
        <v>1</v>
      </c>
    </row>
    <row r="125" spans="1:14" ht="24.95" customHeight="1" thickBot="1">
      <c r="A125" s="71">
        <v>27</v>
      </c>
      <c r="B125" s="6" t="s">
        <v>308</v>
      </c>
      <c r="C125" s="6" t="s">
        <v>309</v>
      </c>
      <c r="D125" s="73" t="s">
        <v>14</v>
      </c>
      <c r="E125" s="6" t="s">
        <v>310</v>
      </c>
      <c r="F125" s="6" t="str">
        <f>VLOOKUP(E125,nowe_PPE!$A:$I,2,0)</f>
        <v>590243892020410636</v>
      </c>
      <c r="G125" s="131" t="s">
        <v>34</v>
      </c>
      <c r="H125" s="74">
        <v>33.875</v>
      </c>
      <c r="I125" s="132"/>
      <c r="J125" s="132"/>
      <c r="K125" s="121"/>
      <c r="L125" s="72" t="s">
        <v>311</v>
      </c>
      <c r="M125" s="24">
        <v>45657</v>
      </c>
      <c r="N125" s="2" t="str">
        <f t="shared" si="9"/>
        <v>1</v>
      </c>
    </row>
    <row r="126" spans="1:14" ht="24.95" customHeight="1" thickBot="1">
      <c r="A126" s="71">
        <v>28</v>
      </c>
      <c r="B126" s="133" t="s">
        <v>312</v>
      </c>
      <c r="C126" s="133" t="s">
        <v>313</v>
      </c>
      <c r="D126" s="73" t="s">
        <v>14</v>
      </c>
      <c r="E126" s="133" t="s">
        <v>314</v>
      </c>
      <c r="F126" s="6" t="str">
        <f>VLOOKUP(E126,nowe_PPE!$A:$I,2,0)</f>
        <v>590243892020723118</v>
      </c>
      <c r="G126" s="134" t="s">
        <v>19</v>
      </c>
      <c r="H126" s="98">
        <f>SUM(I126:J126)</f>
        <v>6.4830000000000005</v>
      </c>
      <c r="I126" s="74">
        <v>2.1629999999999998</v>
      </c>
      <c r="J126" s="74">
        <v>4.32</v>
      </c>
      <c r="K126" s="121"/>
      <c r="L126" s="133" t="s">
        <v>315</v>
      </c>
      <c r="M126" s="24">
        <v>45657</v>
      </c>
      <c r="N126" s="2" t="str">
        <f t="shared" si="9"/>
        <v>2</v>
      </c>
    </row>
    <row r="127" spans="1:14" ht="24.95" customHeight="1" thickBot="1">
      <c r="A127" s="243">
        <v>29</v>
      </c>
      <c r="B127" s="246" t="s">
        <v>316</v>
      </c>
      <c r="C127" s="83" t="s">
        <v>317</v>
      </c>
      <c r="D127" s="4" t="s">
        <v>14</v>
      </c>
      <c r="E127" s="83" t="s">
        <v>318</v>
      </c>
      <c r="F127" s="55" t="str">
        <f>VLOOKUP(E127,nowe_PPE!$A:$I,2,0)</f>
        <v>590243892020929763</v>
      </c>
      <c r="G127" s="135" t="s">
        <v>34</v>
      </c>
      <c r="H127" s="56">
        <v>55.15</v>
      </c>
      <c r="I127" s="102"/>
      <c r="J127" s="102"/>
      <c r="K127" s="57"/>
      <c r="L127" s="136" t="s">
        <v>319</v>
      </c>
      <c r="M127" s="24">
        <v>45657</v>
      </c>
      <c r="N127" s="2" t="str">
        <f t="shared" si="9"/>
        <v>1</v>
      </c>
    </row>
    <row r="128" spans="1:14" ht="24.95" customHeight="1" thickBot="1">
      <c r="A128" s="244"/>
      <c r="B128" s="247"/>
      <c r="C128" s="137" t="s">
        <v>320</v>
      </c>
      <c r="D128" s="26" t="s">
        <v>14</v>
      </c>
      <c r="E128" s="137" t="s">
        <v>321</v>
      </c>
      <c r="F128" s="25" t="str">
        <f>VLOOKUP(E128,nowe_PPE!$A:$I,2,0)</f>
        <v>590243892021147760</v>
      </c>
      <c r="G128" s="138" t="s">
        <v>322</v>
      </c>
      <c r="H128" s="27">
        <f t="shared" ref="H128:H134" si="10">SUM(I128:J128)</f>
        <v>18.350000000000001</v>
      </c>
      <c r="I128" s="91">
        <v>9.74</v>
      </c>
      <c r="J128" s="91">
        <v>8.61</v>
      </c>
      <c r="K128" s="92"/>
      <c r="L128" s="139" t="s">
        <v>42</v>
      </c>
      <c r="M128" s="24">
        <v>45657</v>
      </c>
      <c r="N128" s="2" t="str">
        <f t="shared" si="9"/>
        <v>2</v>
      </c>
    </row>
    <row r="129" spans="1:14" ht="24.95" customHeight="1" thickBot="1">
      <c r="A129" s="245"/>
      <c r="B129" s="248"/>
      <c r="C129" s="86" t="s">
        <v>320</v>
      </c>
      <c r="D129" s="31" t="s">
        <v>14</v>
      </c>
      <c r="E129" s="86" t="s">
        <v>323</v>
      </c>
      <c r="F129" s="30" t="str">
        <f>VLOOKUP(E129,nowe_PPE!$A:$I,2,0)</f>
        <v>590243892020469047</v>
      </c>
      <c r="G129" s="87" t="s">
        <v>322</v>
      </c>
      <c r="H129" s="32">
        <f t="shared" si="10"/>
        <v>42.989999999999995</v>
      </c>
      <c r="I129" s="80">
        <v>25.68</v>
      </c>
      <c r="J129" s="80">
        <v>17.309999999999999</v>
      </c>
      <c r="K129" s="89"/>
      <c r="L129" s="85" t="s">
        <v>324</v>
      </c>
      <c r="M129" s="24">
        <v>45657</v>
      </c>
      <c r="N129" s="2" t="str">
        <f t="shared" si="9"/>
        <v>2</v>
      </c>
    </row>
    <row r="130" spans="1:14" ht="24.95" customHeight="1" thickBot="1">
      <c r="A130" s="224">
        <v>30</v>
      </c>
      <c r="B130" s="226" t="s">
        <v>325</v>
      </c>
      <c r="C130" s="55" t="s">
        <v>326</v>
      </c>
      <c r="D130" s="4" t="s">
        <v>14</v>
      </c>
      <c r="E130" s="55" t="s">
        <v>327</v>
      </c>
      <c r="F130" s="55" t="str">
        <f>VLOOKUP(E130,nowe_PPE!$A:$I,2,0)</f>
        <v>590243892020462734</v>
      </c>
      <c r="G130" s="55" t="s">
        <v>328</v>
      </c>
      <c r="H130" s="96">
        <f t="shared" si="10"/>
        <v>59.269000000000005</v>
      </c>
      <c r="I130" s="56">
        <v>30.765000000000001</v>
      </c>
      <c r="J130" s="56">
        <v>28.504000000000001</v>
      </c>
      <c r="K130" s="57"/>
      <c r="L130" s="55" t="s">
        <v>329</v>
      </c>
      <c r="M130" s="24">
        <v>45657</v>
      </c>
      <c r="N130" s="2" t="str">
        <f t="shared" si="9"/>
        <v>2</v>
      </c>
    </row>
    <row r="131" spans="1:14" ht="24.95" customHeight="1" thickBot="1">
      <c r="A131" s="228"/>
      <c r="B131" s="235"/>
      <c r="C131" s="25" t="s">
        <v>330</v>
      </c>
      <c r="D131" s="26" t="s">
        <v>14</v>
      </c>
      <c r="E131" s="25" t="s">
        <v>331</v>
      </c>
      <c r="F131" s="25" t="str">
        <f>VLOOKUP(E131,nowe_PPE!$A:$I,2,0)</f>
        <v>590243892020286132</v>
      </c>
      <c r="G131" s="25" t="s">
        <v>328</v>
      </c>
      <c r="H131" s="27">
        <f t="shared" si="10"/>
        <v>201.428</v>
      </c>
      <c r="I131" s="91">
        <v>121.399</v>
      </c>
      <c r="J131" s="91">
        <v>80.028999999999996</v>
      </c>
      <c r="K131" s="92"/>
      <c r="L131" s="25" t="s">
        <v>69</v>
      </c>
      <c r="M131" s="24">
        <v>45657</v>
      </c>
      <c r="N131" s="2" t="str">
        <f t="shared" si="9"/>
        <v>2</v>
      </c>
    </row>
    <row r="132" spans="1:14" ht="24.95" customHeight="1" thickBot="1">
      <c r="A132" s="228"/>
      <c r="B132" s="235"/>
      <c r="C132" s="25" t="s">
        <v>332</v>
      </c>
      <c r="D132" s="26" t="s">
        <v>14</v>
      </c>
      <c r="E132" s="25" t="s">
        <v>333</v>
      </c>
      <c r="F132" s="25" t="str">
        <f>VLOOKUP(E132,nowe_PPE!$A:$I,2,0)</f>
        <v>590243892020303136</v>
      </c>
      <c r="G132" s="25" t="s">
        <v>328</v>
      </c>
      <c r="H132" s="27">
        <f t="shared" si="10"/>
        <v>187.667</v>
      </c>
      <c r="I132" s="91">
        <v>115.971</v>
      </c>
      <c r="J132" s="91">
        <v>71.695999999999998</v>
      </c>
      <c r="K132" s="92"/>
      <c r="L132" s="25" t="s">
        <v>334</v>
      </c>
      <c r="M132" s="24">
        <v>45657</v>
      </c>
      <c r="N132" s="2" t="str">
        <f t="shared" si="9"/>
        <v>2</v>
      </c>
    </row>
    <row r="133" spans="1:14" ht="24.95" customHeight="1" thickBot="1">
      <c r="A133" s="225"/>
      <c r="B133" s="227"/>
      <c r="C133" s="30" t="s">
        <v>335</v>
      </c>
      <c r="D133" s="31" t="s">
        <v>14</v>
      </c>
      <c r="E133" s="30" t="s">
        <v>336</v>
      </c>
      <c r="F133" s="30" t="str">
        <f>VLOOKUP(E133,nowe_PPE!$A:$I,2,0)</f>
        <v>590243892020428747</v>
      </c>
      <c r="G133" s="30" t="s">
        <v>328</v>
      </c>
      <c r="H133" s="32">
        <f t="shared" si="10"/>
        <v>37.647999999999996</v>
      </c>
      <c r="I133" s="80">
        <v>17.526</v>
      </c>
      <c r="J133" s="80">
        <v>20.122</v>
      </c>
      <c r="K133" s="89"/>
      <c r="L133" s="30" t="s">
        <v>337</v>
      </c>
      <c r="M133" s="24">
        <v>45657</v>
      </c>
      <c r="N133" s="2" t="str">
        <f t="shared" si="9"/>
        <v>2</v>
      </c>
    </row>
    <row r="134" spans="1:14" ht="24.95" customHeight="1" thickBot="1">
      <c r="A134" s="224">
        <v>31</v>
      </c>
      <c r="B134" s="249" t="s">
        <v>338</v>
      </c>
      <c r="C134" s="55" t="s">
        <v>339</v>
      </c>
      <c r="D134" s="4" t="s">
        <v>14</v>
      </c>
      <c r="E134" s="55" t="s">
        <v>340</v>
      </c>
      <c r="F134" s="55" t="str">
        <f>VLOOKUP(E134,nowe_PPE!$A:$I,2,0)</f>
        <v>590243892020796372</v>
      </c>
      <c r="G134" s="55" t="s">
        <v>19</v>
      </c>
      <c r="H134" s="96">
        <f t="shared" si="10"/>
        <v>5.7649999999999997</v>
      </c>
      <c r="I134" s="56">
        <v>1.91</v>
      </c>
      <c r="J134" s="56">
        <v>3.855</v>
      </c>
      <c r="K134" s="57"/>
      <c r="L134" s="93" t="s">
        <v>69</v>
      </c>
      <c r="M134" s="24">
        <v>45657</v>
      </c>
      <c r="N134" s="2" t="str">
        <f t="shared" si="9"/>
        <v>2</v>
      </c>
    </row>
    <row r="135" spans="1:14" ht="24.95" customHeight="1" thickBot="1">
      <c r="A135" s="225"/>
      <c r="B135" s="250"/>
      <c r="C135" s="30" t="s">
        <v>339</v>
      </c>
      <c r="D135" s="31" t="s">
        <v>14</v>
      </c>
      <c r="E135" s="30" t="s">
        <v>341</v>
      </c>
      <c r="F135" s="30" t="str">
        <f>VLOOKUP(E135,nowe_PPE!$A:$I,2,0)</f>
        <v>590243892020258832</v>
      </c>
      <c r="G135" s="30" t="s">
        <v>16</v>
      </c>
      <c r="H135" s="80">
        <v>14.717000000000001</v>
      </c>
      <c r="I135" s="113"/>
      <c r="J135" s="113"/>
      <c r="K135" s="89"/>
      <c r="L135" s="100" t="s">
        <v>260</v>
      </c>
      <c r="M135" s="24">
        <v>45657</v>
      </c>
      <c r="N135" s="2" t="str">
        <f t="shared" si="9"/>
        <v>1</v>
      </c>
    </row>
    <row r="136" spans="1:14" ht="24.95" customHeight="1" thickBot="1">
      <c r="A136" s="224">
        <v>32</v>
      </c>
      <c r="B136" s="226" t="s">
        <v>342</v>
      </c>
      <c r="C136" s="55" t="s">
        <v>343</v>
      </c>
      <c r="D136" s="4" t="s">
        <v>14</v>
      </c>
      <c r="E136" s="55" t="s">
        <v>344</v>
      </c>
      <c r="F136" s="55" t="str">
        <f>VLOOKUP(E136,nowe_PPE!$A:$I,2,0)</f>
        <v>590243892020325015</v>
      </c>
      <c r="G136" s="55" t="s">
        <v>19</v>
      </c>
      <c r="H136" s="96">
        <f t="shared" ref="H136:H137" si="11">SUM(I136:J136)</f>
        <v>8.9409999999999989</v>
      </c>
      <c r="I136" s="56">
        <v>2.78</v>
      </c>
      <c r="J136" s="56">
        <v>6.1609999999999996</v>
      </c>
      <c r="K136" s="57"/>
      <c r="L136" s="93" t="s">
        <v>345</v>
      </c>
      <c r="M136" s="24">
        <v>45657</v>
      </c>
      <c r="N136" s="2" t="str">
        <f t="shared" si="9"/>
        <v>2</v>
      </c>
    </row>
    <row r="137" spans="1:14" ht="24.95" customHeight="1" thickBot="1">
      <c r="A137" s="225"/>
      <c r="B137" s="227"/>
      <c r="C137" s="30" t="s">
        <v>346</v>
      </c>
      <c r="D137" s="31" t="s">
        <v>14</v>
      </c>
      <c r="E137" s="30" t="s">
        <v>347</v>
      </c>
      <c r="F137" s="30" t="str">
        <f>VLOOKUP(E137,nowe_PPE!$A:$I,2,0)</f>
        <v>590243892020758899</v>
      </c>
      <c r="G137" s="30" t="s">
        <v>19</v>
      </c>
      <c r="H137" s="32">
        <f t="shared" si="11"/>
        <v>6.202</v>
      </c>
      <c r="I137" s="80">
        <v>1.994</v>
      </c>
      <c r="J137" s="80">
        <v>4.2080000000000002</v>
      </c>
      <c r="K137" s="89"/>
      <c r="L137" s="100" t="s">
        <v>170</v>
      </c>
      <c r="M137" s="24">
        <v>45657</v>
      </c>
      <c r="N137" s="2" t="str">
        <f t="shared" si="9"/>
        <v>2</v>
      </c>
    </row>
    <row r="138" spans="1:14" ht="24.95" customHeight="1" thickBot="1">
      <c r="A138" s="224">
        <v>33</v>
      </c>
      <c r="B138" s="229" t="s">
        <v>348</v>
      </c>
      <c r="C138" s="55" t="s">
        <v>349</v>
      </c>
      <c r="D138" s="4" t="s">
        <v>14</v>
      </c>
      <c r="E138" s="55" t="s">
        <v>350</v>
      </c>
      <c r="F138" s="55" t="str">
        <f>VLOOKUP(E138,nowe_PPE!$A:$I,2,0)</f>
        <v>590243892020760083</v>
      </c>
      <c r="G138" s="55" t="s">
        <v>16</v>
      </c>
      <c r="H138" s="56">
        <v>28.088999999999999</v>
      </c>
      <c r="I138" s="102"/>
      <c r="J138" s="102"/>
      <c r="K138" s="57"/>
      <c r="L138" s="55" t="s">
        <v>217</v>
      </c>
      <c r="M138" s="24">
        <v>45657</v>
      </c>
      <c r="N138" s="2" t="str">
        <f t="shared" ref="N138:N169" si="12">MID(G138,3,1)</f>
        <v>1</v>
      </c>
    </row>
    <row r="139" spans="1:14" ht="24.95" customHeight="1" thickBot="1">
      <c r="A139" s="228"/>
      <c r="B139" s="230"/>
      <c r="C139" s="25" t="s">
        <v>351</v>
      </c>
      <c r="D139" s="26" t="s">
        <v>14</v>
      </c>
      <c r="E139" s="25" t="s">
        <v>352</v>
      </c>
      <c r="F139" s="25" t="str">
        <f>VLOOKUP(E139,nowe_PPE!$A:$I,2,0)</f>
        <v>590243892020995263</v>
      </c>
      <c r="G139" s="25" t="s">
        <v>16</v>
      </c>
      <c r="H139" s="91">
        <v>5.7770000000000001</v>
      </c>
      <c r="I139" s="97"/>
      <c r="J139" s="97"/>
      <c r="K139" s="92"/>
      <c r="L139" s="25" t="s">
        <v>260</v>
      </c>
      <c r="M139" s="24">
        <v>45657</v>
      </c>
      <c r="N139" s="2" t="str">
        <f t="shared" si="12"/>
        <v>1</v>
      </c>
    </row>
    <row r="140" spans="1:14" ht="24.95" customHeight="1" thickBot="1">
      <c r="A140" s="228"/>
      <c r="B140" s="230"/>
      <c r="C140" s="25" t="s">
        <v>353</v>
      </c>
      <c r="D140" s="26" t="s">
        <v>14</v>
      </c>
      <c r="E140" s="25" t="s">
        <v>354</v>
      </c>
      <c r="F140" s="25" t="str">
        <f>VLOOKUP(E140,nowe_PPE!$A:$I,2,0)</f>
        <v>590243892020732530</v>
      </c>
      <c r="G140" s="25" t="s">
        <v>16</v>
      </c>
      <c r="H140" s="91">
        <v>0</v>
      </c>
      <c r="I140" s="97"/>
      <c r="J140" s="97"/>
      <c r="K140" s="92"/>
      <c r="L140" s="25" t="s">
        <v>83</v>
      </c>
      <c r="M140" s="24">
        <v>45657</v>
      </c>
      <c r="N140" s="2" t="str">
        <f t="shared" si="12"/>
        <v>1</v>
      </c>
    </row>
    <row r="141" spans="1:14" ht="24.95" customHeight="1" thickBot="1">
      <c r="A141" s="228"/>
      <c r="B141" s="230"/>
      <c r="C141" s="25" t="s">
        <v>353</v>
      </c>
      <c r="D141" s="26" t="s">
        <v>14</v>
      </c>
      <c r="E141" s="25" t="s">
        <v>355</v>
      </c>
      <c r="F141" s="25" t="str">
        <f>VLOOKUP(E141,nowe_PPE!$A:$I,2,0)</f>
        <v>590243892020339593</v>
      </c>
      <c r="G141" s="25" t="s">
        <v>16</v>
      </c>
      <c r="H141" s="91">
        <v>0</v>
      </c>
      <c r="I141" s="97"/>
      <c r="J141" s="97"/>
      <c r="K141" s="92"/>
      <c r="L141" s="25" t="s">
        <v>356</v>
      </c>
      <c r="M141" s="24">
        <v>45657</v>
      </c>
      <c r="N141" s="2" t="str">
        <f t="shared" si="12"/>
        <v>1</v>
      </c>
    </row>
    <row r="142" spans="1:14" ht="24.95" customHeight="1" thickBot="1">
      <c r="A142" s="225"/>
      <c r="B142" s="251"/>
      <c r="C142" s="30" t="s">
        <v>353</v>
      </c>
      <c r="D142" s="31" t="s">
        <v>14</v>
      </c>
      <c r="E142" s="30" t="s">
        <v>357</v>
      </c>
      <c r="F142" s="30" t="str">
        <f>VLOOKUP(E142,nowe_PPE!$A:$I,2,0)</f>
        <v>590243892021046735</v>
      </c>
      <c r="G142" s="30" t="s">
        <v>19</v>
      </c>
      <c r="H142" s="32">
        <f t="shared" ref="H142:H143" si="13">SUM(I142:J142)</f>
        <v>0</v>
      </c>
      <c r="I142" s="80"/>
      <c r="J142" s="80"/>
      <c r="K142" s="89"/>
      <c r="L142" s="30" t="s">
        <v>55</v>
      </c>
      <c r="M142" s="24">
        <v>45657</v>
      </c>
      <c r="N142" s="2" t="str">
        <f t="shared" si="12"/>
        <v>2</v>
      </c>
    </row>
    <row r="143" spans="1:14" ht="24.95" customHeight="1" thickBot="1">
      <c r="A143" s="224">
        <v>34</v>
      </c>
      <c r="B143" s="226" t="s">
        <v>358</v>
      </c>
      <c r="C143" s="55" t="s">
        <v>359</v>
      </c>
      <c r="D143" s="4" t="s">
        <v>14</v>
      </c>
      <c r="E143" s="55" t="s">
        <v>360</v>
      </c>
      <c r="F143" s="55" t="str">
        <f>VLOOKUP(E143,nowe_PPE!$A:$I,2,0)</f>
        <v>590243892020815783</v>
      </c>
      <c r="G143" s="55" t="s">
        <v>19</v>
      </c>
      <c r="H143" s="96">
        <f t="shared" si="13"/>
        <v>8.9819999999999993</v>
      </c>
      <c r="I143" s="56">
        <v>3.31</v>
      </c>
      <c r="J143" s="56">
        <v>5.6719999999999997</v>
      </c>
      <c r="K143" s="57"/>
      <c r="L143" s="55" t="s">
        <v>315</v>
      </c>
      <c r="M143" s="24">
        <v>45657</v>
      </c>
      <c r="N143" s="2" t="str">
        <f t="shared" si="12"/>
        <v>2</v>
      </c>
    </row>
    <row r="144" spans="1:14" ht="51" customHeight="1" thickBot="1">
      <c r="A144" s="228"/>
      <c r="B144" s="235"/>
      <c r="C144" s="25" t="s">
        <v>359</v>
      </c>
      <c r="D144" s="26" t="s">
        <v>14</v>
      </c>
      <c r="E144" s="25" t="s">
        <v>361</v>
      </c>
      <c r="F144" s="25" t="str">
        <f>VLOOKUP(E144,nowe_PPE!$A:$I,2,0)</f>
        <v>590243892020296216</v>
      </c>
      <c r="G144" s="25" t="s">
        <v>1386</v>
      </c>
      <c r="H144" s="91">
        <v>63.643000000000001</v>
      </c>
      <c r="I144" s="97"/>
      <c r="J144" s="97"/>
      <c r="K144" s="92"/>
      <c r="L144" s="25" t="s">
        <v>1394</v>
      </c>
      <c r="M144" s="24">
        <v>45657</v>
      </c>
      <c r="N144" s="2" t="str">
        <f t="shared" si="12"/>
        <v>3</v>
      </c>
    </row>
    <row r="145" spans="1:14" ht="24.95" customHeight="1" thickBot="1">
      <c r="A145" s="225"/>
      <c r="B145" s="227"/>
      <c r="C145" s="30" t="s">
        <v>359</v>
      </c>
      <c r="D145" s="31" t="s">
        <v>14</v>
      </c>
      <c r="E145" s="30" t="s">
        <v>362</v>
      </c>
      <c r="F145" s="30" t="str">
        <f>VLOOKUP(E145,nowe_PPE!$A:$I,2,0)</f>
        <v>590243892020371319</v>
      </c>
      <c r="G145" s="30" t="s">
        <v>19</v>
      </c>
      <c r="H145" s="32">
        <f t="shared" ref="H145:H147" si="14">SUM(I145:J145)</f>
        <v>21.557000000000002</v>
      </c>
      <c r="I145" s="80">
        <v>7.73</v>
      </c>
      <c r="J145" s="80">
        <v>13.827</v>
      </c>
      <c r="K145" s="81"/>
      <c r="L145" s="79" t="s">
        <v>83</v>
      </c>
      <c r="M145" s="24">
        <v>45657</v>
      </c>
      <c r="N145" s="2" t="str">
        <f t="shared" si="12"/>
        <v>2</v>
      </c>
    </row>
    <row r="146" spans="1:14" ht="24.95" customHeight="1" thickBot="1">
      <c r="A146" s="224">
        <v>35</v>
      </c>
      <c r="B146" s="237" t="s">
        <v>363</v>
      </c>
      <c r="C146" s="141" t="s">
        <v>364</v>
      </c>
      <c r="D146" s="4" t="s">
        <v>14</v>
      </c>
      <c r="E146" s="141" t="s">
        <v>365</v>
      </c>
      <c r="F146" s="55" t="str">
        <f>VLOOKUP(E146,nowe_PPE!$A:$I,2,0)</f>
        <v>590243892020474546</v>
      </c>
      <c r="G146" s="141" t="s">
        <v>19</v>
      </c>
      <c r="H146" s="96">
        <f t="shared" si="14"/>
        <v>7</v>
      </c>
      <c r="I146" s="56">
        <v>2.84</v>
      </c>
      <c r="J146" s="56">
        <v>4.16</v>
      </c>
      <c r="K146" s="57"/>
      <c r="L146" s="141" t="s">
        <v>366</v>
      </c>
      <c r="M146" s="24">
        <v>45657</v>
      </c>
      <c r="N146" s="2" t="str">
        <f t="shared" si="12"/>
        <v>2</v>
      </c>
    </row>
    <row r="147" spans="1:14" ht="24.95" customHeight="1" thickBot="1">
      <c r="A147" s="228"/>
      <c r="B147" s="238"/>
      <c r="C147" s="142" t="s">
        <v>364</v>
      </c>
      <c r="D147" s="26" t="s">
        <v>14</v>
      </c>
      <c r="E147" s="142" t="s">
        <v>367</v>
      </c>
      <c r="F147" s="25" t="str">
        <f>VLOOKUP(E147,nowe_PPE!$A:$I,2,0)</f>
        <v>590243892021141904</v>
      </c>
      <c r="G147" s="142" t="s">
        <v>328</v>
      </c>
      <c r="H147" s="27">
        <f t="shared" si="14"/>
        <v>16.61</v>
      </c>
      <c r="I147" s="91">
        <v>8.91</v>
      </c>
      <c r="J147" s="91">
        <v>7.7</v>
      </c>
      <c r="K147" s="92"/>
      <c r="L147" s="142" t="s">
        <v>368</v>
      </c>
      <c r="M147" s="24">
        <v>45657</v>
      </c>
      <c r="N147" s="2" t="str">
        <f t="shared" si="12"/>
        <v>2</v>
      </c>
    </row>
    <row r="148" spans="1:14" ht="24.95" customHeight="1" thickBot="1">
      <c r="A148" s="228"/>
      <c r="B148" s="238"/>
      <c r="C148" s="142" t="s">
        <v>364</v>
      </c>
      <c r="D148" s="26" t="s">
        <v>14</v>
      </c>
      <c r="E148" s="142" t="s">
        <v>369</v>
      </c>
      <c r="F148" s="25" t="str">
        <f>VLOOKUP(E148,nowe_PPE!$A:$I,2,0)</f>
        <v>590243892020483258</v>
      </c>
      <c r="G148" s="142" t="s">
        <v>16</v>
      </c>
      <c r="H148" s="91">
        <v>0.22</v>
      </c>
      <c r="I148" s="97"/>
      <c r="J148" s="97"/>
      <c r="K148" s="92"/>
      <c r="L148" s="142" t="s">
        <v>203</v>
      </c>
      <c r="M148" s="24">
        <v>45657</v>
      </c>
      <c r="N148" s="2" t="str">
        <f t="shared" si="12"/>
        <v>1</v>
      </c>
    </row>
    <row r="149" spans="1:14" ht="24.95" customHeight="1" thickBot="1">
      <c r="A149" s="225"/>
      <c r="B149" s="239"/>
      <c r="C149" s="143" t="s">
        <v>364</v>
      </c>
      <c r="D149" s="31" t="s">
        <v>14</v>
      </c>
      <c r="E149" s="143" t="s">
        <v>370</v>
      </c>
      <c r="F149" s="30" t="str">
        <f>VLOOKUP(E149,nowe_PPE!$A:$I,2,0)</f>
        <v>590243892021094552</v>
      </c>
      <c r="G149" s="143" t="s">
        <v>16</v>
      </c>
      <c r="H149" s="80">
        <v>0.04</v>
      </c>
      <c r="I149" s="144"/>
      <c r="J149" s="113"/>
      <c r="K149" s="81"/>
      <c r="L149" s="143" t="s">
        <v>371</v>
      </c>
      <c r="M149" s="24">
        <v>45657</v>
      </c>
      <c r="N149" s="2" t="str">
        <f t="shared" si="12"/>
        <v>1</v>
      </c>
    </row>
    <row r="150" spans="1:14" ht="24.95" customHeight="1" thickBot="1">
      <c r="A150" s="224">
        <v>36</v>
      </c>
      <c r="B150" s="240" t="s">
        <v>372</v>
      </c>
      <c r="C150" s="145" t="s">
        <v>373</v>
      </c>
      <c r="D150" s="4" t="s">
        <v>14</v>
      </c>
      <c r="E150" s="145" t="s">
        <v>374</v>
      </c>
      <c r="F150" s="55" t="str">
        <f>VLOOKUP(E150,nowe_PPE!$A:$I,2,0)</f>
        <v>590243892020820077</v>
      </c>
      <c r="G150" s="145" t="s">
        <v>34</v>
      </c>
      <c r="H150" s="56">
        <v>71.063000000000002</v>
      </c>
      <c r="I150" s="57"/>
      <c r="J150" s="57"/>
      <c r="K150" s="57"/>
      <c r="L150" s="145" t="s">
        <v>368</v>
      </c>
      <c r="M150" s="24">
        <v>45657</v>
      </c>
      <c r="N150" s="2" t="str">
        <f t="shared" si="12"/>
        <v>1</v>
      </c>
    </row>
    <row r="151" spans="1:14" ht="24.95" customHeight="1" thickBot="1">
      <c r="A151" s="228"/>
      <c r="B151" s="241"/>
      <c r="C151" s="146" t="s">
        <v>373</v>
      </c>
      <c r="D151" s="26" t="s">
        <v>14</v>
      </c>
      <c r="E151" s="146" t="s">
        <v>375</v>
      </c>
      <c r="F151" s="25" t="str">
        <f>VLOOKUP(E151,nowe_PPE!$A:$I,2,0)</f>
        <v>590243892020822439</v>
      </c>
      <c r="G151" s="146" t="s">
        <v>16</v>
      </c>
      <c r="H151" s="91">
        <v>6.9000000000000006E-2</v>
      </c>
      <c r="I151" s="92"/>
      <c r="J151" s="92"/>
      <c r="K151" s="92"/>
      <c r="L151" s="146" t="s">
        <v>52</v>
      </c>
      <c r="M151" s="24">
        <v>45657</v>
      </c>
      <c r="N151" s="2" t="str">
        <f t="shared" si="12"/>
        <v>1</v>
      </c>
    </row>
    <row r="152" spans="1:14" ht="24.95" customHeight="1" thickBot="1">
      <c r="A152" s="225"/>
      <c r="B152" s="242"/>
      <c r="C152" s="147" t="s">
        <v>373</v>
      </c>
      <c r="D152" s="31" t="s">
        <v>14</v>
      </c>
      <c r="E152" s="147" t="s">
        <v>376</v>
      </c>
      <c r="F152" s="30" t="str">
        <f>VLOOKUP(E152,nowe_PPE!$A:$I,2,0)</f>
        <v>590243892020232313</v>
      </c>
      <c r="G152" s="147" t="s">
        <v>16</v>
      </c>
      <c r="H152" s="80">
        <v>7.9000000000000001E-2</v>
      </c>
      <c r="I152" s="113"/>
      <c r="J152" s="113"/>
      <c r="K152" s="81"/>
      <c r="L152" s="148" t="s">
        <v>52</v>
      </c>
      <c r="M152" s="24">
        <v>45657</v>
      </c>
      <c r="N152" s="2" t="str">
        <f t="shared" si="12"/>
        <v>1</v>
      </c>
    </row>
    <row r="153" spans="1:14" ht="24.95" customHeight="1" thickBot="1">
      <c r="A153" s="71">
        <v>37</v>
      </c>
      <c r="B153" s="6" t="s">
        <v>377</v>
      </c>
      <c r="C153" s="6" t="s">
        <v>378</v>
      </c>
      <c r="D153" s="73" t="s">
        <v>14</v>
      </c>
      <c r="E153" s="6" t="s">
        <v>379</v>
      </c>
      <c r="F153" s="6" t="str">
        <f>VLOOKUP(E153,nowe_PPE!$A:$I,2,0)</f>
        <v>590243892020861292</v>
      </c>
      <c r="G153" s="6" t="s">
        <v>19</v>
      </c>
      <c r="H153" s="98">
        <f t="shared" ref="H153:H159" si="15">SUM(I153:J153)</f>
        <v>26.209</v>
      </c>
      <c r="I153" s="74">
        <v>8.5120000000000005</v>
      </c>
      <c r="J153" s="74">
        <v>17.696999999999999</v>
      </c>
      <c r="K153" s="121"/>
      <c r="L153" s="6" t="s">
        <v>260</v>
      </c>
      <c r="M153" s="24">
        <v>45657</v>
      </c>
      <c r="N153" s="2" t="str">
        <f t="shared" si="12"/>
        <v>2</v>
      </c>
    </row>
    <row r="154" spans="1:14" ht="24.95" customHeight="1" thickBot="1">
      <c r="A154" s="71">
        <v>38</v>
      </c>
      <c r="B154" s="6" t="s">
        <v>380</v>
      </c>
      <c r="C154" s="6" t="s">
        <v>381</v>
      </c>
      <c r="D154" s="73" t="s">
        <v>14</v>
      </c>
      <c r="E154" s="6" t="s">
        <v>382</v>
      </c>
      <c r="F154" s="6" t="str">
        <f>VLOOKUP(E154,nowe_PPE!$A:$I,2,0)</f>
        <v>590243892020599706</v>
      </c>
      <c r="G154" s="6" t="s">
        <v>19</v>
      </c>
      <c r="H154" s="98">
        <f t="shared" si="15"/>
        <v>27.576999999999998</v>
      </c>
      <c r="I154" s="74">
        <v>8.1329999999999991</v>
      </c>
      <c r="J154" s="74">
        <v>19.443999999999999</v>
      </c>
      <c r="K154" s="75"/>
      <c r="L154" s="131" t="s">
        <v>100</v>
      </c>
      <c r="M154" s="24">
        <v>45657</v>
      </c>
      <c r="N154" s="2" t="str">
        <f t="shared" si="12"/>
        <v>2</v>
      </c>
    </row>
    <row r="155" spans="1:14" ht="24.95" customHeight="1" thickBot="1">
      <c r="A155" s="224">
        <v>39</v>
      </c>
      <c r="B155" s="226" t="s">
        <v>383</v>
      </c>
      <c r="C155" s="55" t="s">
        <v>384</v>
      </c>
      <c r="D155" s="4" t="s">
        <v>14</v>
      </c>
      <c r="E155" s="55" t="s">
        <v>385</v>
      </c>
      <c r="F155" s="55" t="str">
        <f>VLOOKUP(E155,nowe_PPE!$A:$I,2,0)</f>
        <v>590243892020258191</v>
      </c>
      <c r="G155" s="55" t="s">
        <v>19</v>
      </c>
      <c r="H155" s="96">
        <f t="shared" si="15"/>
        <v>11.491999999999999</v>
      </c>
      <c r="I155" s="56">
        <v>3.94</v>
      </c>
      <c r="J155" s="56">
        <v>7.5519999999999996</v>
      </c>
      <c r="K155" s="57"/>
      <c r="L155" s="55" t="s">
        <v>83</v>
      </c>
      <c r="M155" s="24">
        <v>45657</v>
      </c>
      <c r="N155" s="2" t="str">
        <f t="shared" si="12"/>
        <v>2</v>
      </c>
    </row>
    <row r="156" spans="1:14" ht="24.95" customHeight="1" thickBot="1">
      <c r="A156" s="225"/>
      <c r="B156" s="227"/>
      <c r="C156" s="30" t="s">
        <v>386</v>
      </c>
      <c r="D156" s="31" t="s">
        <v>14</v>
      </c>
      <c r="E156" s="30" t="s">
        <v>387</v>
      </c>
      <c r="F156" s="30" t="str">
        <f>VLOOKUP(E156,nowe_PPE!$A:$I,2,0)</f>
        <v>590243892020391843</v>
      </c>
      <c r="G156" s="30" t="s">
        <v>19</v>
      </c>
      <c r="H156" s="32">
        <f t="shared" si="15"/>
        <v>5.6739999999999995</v>
      </c>
      <c r="I156" s="80">
        <v>2.2749999999999999</v>
      </c>
      <c r="J156" s="80">
        <v>3.399</v>
      </c>
      <c r="K156" s="81"/>
      <c r="L156" s="30" t="s">
        <v>83</v>
      </c>
      <c r="M156" s="24">
        <v>45657</v>
      </c>
      <c r="N156" s="2" t="str">
        <f t="shared" si="12"/>
        <v>2</v>
      </c>
    </row>
    <row r="157" spans="1:14" ht="24.95" customHeight="1" thickBot="1">
      <c r="A157" s="71">
        <v>40</v>
      </c>
      <c r="B157" s="72" t="s">
        <v>388</v>
      </c>
      <c r="C157" s="6" t="s">
        <v>298</v>
      </c>
      <c r="D157" s="73" t="s">
        <v>14</v>
      </c>
      <c r="E157" s="6" t="s">
        <v>389</v>
      </c>
      <c r="F157" s="6" t="str">
        <f>VLOOKUP(E157,nowe_PPE!$A:$I,2,0)</f>
        <v>590243892020181475</v>
      </c>
      <c r="G157" s="6" t="s">
        <v>19</v>
      </c>
      <c r="H157" s="98">
        <f t="shared" si="15"/>
        <v>6.3610000000000007</v>
      </c>
      <c r="I157" s="74">
        <v>2.5760000000000001</v>
      </c>
      <c r="J157" s="74">
        <v>3.7850000000000001</v>
      </c>
      <c r="K157" s="121"/>
      <c r="L157" s="6" t="s">
        <v>69</v>
      </c>
      <c r="M157" s="24">
        <v>45657</v>
      </c>
      <c r="N157" s="2" t="str">
        <f t="shared" si="12"/>
        <v>2</v>
      </c>
    </row>
    <row r="158" spans="1:14" ht="24.95" customHeight="1" thickBot="1">
      <c r="A158" s="71">
        <v>41</v>
      </c>
      <c r="B158" s="6" t="s">
        <v>390</v>
      </c>
      <c r="C158" s="6" t="s">
        <v>391</v>
      </c>
      <c r="D158" s="73" t="s">
        <v>14</v>
      </c>
      <c r="E158" s="6" t="s">
        <v>392</v>
      </c>
      <c r="F158" s="6" t="str">
        <f>VLOOKUP(E158,nowe_PPE!$A:$I,2,0)</f>
        <v>590243892020493547</v>
      </c>
      <c r="G158" s="6" t="s">
        <v>19</v>
      </c>
      <c r="H158" s="98">
        <f t="shared" si="15"/>
        <v>21.318999999999999</v>
      </c>
      <c r="I158" s="74">
        <v>7.0810000000000004</v>
      </c>
      <c r="J158" s="74">
        <v>14.238</v>
      </c>
      <c r="K158" s="121"/>
      <c r="L158" s="6" t="s">
        <v>108</v>
      </c>
      <c r="M158" s="24">
        <v>45657</v>
      </c>
      <c r="N158" s="2" t="str">
        <f t="shared" si="12"/>
        <v>2</v>
      </c>
    </row>
    <row r="159" spans="1:14" ht="24.95" customHeight="1" thickBot="1">
      <c r="A159" s="71">
        <v>42</v>
      </c>
      <c r="B159" s="6" t="s">
        <v>393</v>
      </c>
      <c r="C159" s="6" t="s">
        <v>394</v>
      </c>
      <c r="D159" s="73" t="s">
        <v>14</v>
      </c>
      <c r="E159" s="6" t="s">
        <v>395</v>
      </c>
      <c r="F159" s="6" t="str">
        <f>VLOOKUP(E159,nowe_PPE!$A:$I,2,0)</f>
        <v>590243892020369859</v>
      </c>
      <c r="G159" s="6" t="s">
        <v>19</v>
      </c>
      <c r="H159" s="98">
        <f t="shared" si="15"/>
        <v>24.341000000000001</v>
      </c>
      <c r="I159" s="74">
        <v>24.341000000000001</v>
      </c>
      <c r="J159" s="74">
        <v>0</v>
      </c>
      <c r="K159" s="121"/>
      <c r="L159" s="99" t="s">
        <v>366</v>
      </c>
      <c r="M159" s="24">
        <v>45657</v>
      </c>
      <c r="N159" s="2" t="str">
        <f t="shared" si="12"/>
        <v>2</v>
      </c>
    </row>
    <row r="160" spans="1:14" ht="24.95" customHeight="1" thickBot="1">
      <c r="A160" s="224">
        <v>43</v>
      </c>
      <c r="B160" s="226" t="s">
        <v>396</v>
      </c>
      <c r="C160" s="55" t="s">
        <v>397</v>
      </c>
      <c r="D160" s="4" t="s">
        <v>14</v>
      </c>
      <c r="E160" s="55" t="s">
        <v>398</v>
      </c>
      <c r="F160" s="55" t="str">
        <f>VLOOKUP(E160,nowe_PPE!$A:$I,2,0)</f>
        <v>590243892020360511</v>
      </c>
      <c r="G160" s="55" t="s">
        <v>41</v>
      </c>
      <c r="H160" s="56">
        <v>1.139</v>
      </c>
      <c r="I160" s="102"/>
      <c r="J160" s="102"/>
      <c r="K160" s="57"/>
      <c r="L160" s="101" t="s">
        <v>138</v>
      </c>
      <c r="M160" s="24">
        <v>45657</v>
      </c>
      <c r="N160" s="2" t="str">
        <f t="shared" si="12"/>
        <v>1</v>
      </c>
    </row>
    <row r="161" spans="1:14" ht="24.95" customHeight="1" thickBot="1">
      <c r="A161" s="228"/>
      <c r="B161" s="235"/>
      <c r="C161" s="25" t="s">
        <v>397</v>
      </c>
      <c r="D161" s="26" t="s">
        <v>14</v>
      </c>
      <c r="E161" s="25" t="s">
        <v>399</v>
      </c>
      <c r="F161" s="25" t="str">
        <f>VLOOKUP(E161,nowe_PPE!$A:$I,2,0)</f>
        <v>590243892021143670</v>
      </c>
      <c r="G161" s="25" t="s">
        <v>16</v>
      </c>
      <c r="H161" s="91">
        <v>6.6000000000000003E-2</v>
      </c>
      <c r="I161" s="97"/>
      <c r="J161" s="97"/>
      <c r="K161" s="92"/>
      <c r="L161" s="103" t="s">
        <v>138</v>
      </c>
      <c r="M161" s="24">
        <v>45657</v>
      </c>
      <c r="N161" s="2" t="str">
        <f t="shared" si="12"/>
        <v>1</v>
      </c>
    </row>
    <row r="162" spans="1:14" ht="24.95" customHeight="1" thickBot="1">
      <c r="A162" s="225"/>
      <c r="B162" s="227"/>
      <c r="C162" s="30" t="s">
        <v>397</v>
      </c>
      <c r="D162" s="31" t="s">
        <v>14</v>
      </c>
      <c r="E162" s="30" t="s">
        <v>400</v>
      </c>
      <c r="F162" s="30" t="str">
        <f>VLOOKUP(E162,nowe_PPE!$A:$I,2,0)</f>
        <v>590243892020817329</v>
      </c>
      <c r="G162" s="95" t="s">
        <v>19</v>
      </c>
      <c r="H162" s="32">
        <f t="shared" ref="H162:H163" si="16">SUM(I162:J162)</f>
        <v>16.87</v>
      </c>
      <c r="I162" s="80">
        <v>10</v>
      </c>
      <c r="J162" s="80">
        <v>6.87</v>
      </c>
      <c r="K162" s="89"/>
      <c r="L162" s="95" t="s">
        <v>69</v>
      </c>
      <c r="M162" s="24">
        <v>45657</v>
      </c>
      <c r="N162" s="2" t="str">
        <f t="shared" si="12"/>
        <v>2</v>
      </c>
    </row>
    <row r="163" spans="1:14" ht="24.95" customHeight="1" thickBot="1">
      <c r="A163" s="71">
        <v>44</v>
      </c>
      <c r="B163" s="6" t="s">
        <v>401</v>
      </c>
      <c r="C163" s="6" t="s">
        <v>402</v>
      </c>
      <c r="D163" s="73" t="s">
        <v>14</v>
      </c>
      <c r="E163" s="6" t="s">
        <v>403</v>
      </c>
      <c r="F163" s="6" t="str">
        <f>VLOOKUP(E163,nowe_PPE!$A:$I,2,0)</f>
        <v>590243892020659592</v>
      </c>
      <c r="G163" s="6" t="s">
        <v>19</v>
      </c>
      <c r="H163" s="98">
        <f t="shared" si="16"/>
        <v>34.870000000000005</v>
      </c>
      <c r="I163" s="149">
        <v>12.596</v>
      </c>
      <c r="J163" s="74">
        <v>22.274000000000001</v>
      </c>
      <c r="K163" s="75"/>
      <c r="L163" s="6" t="s">
        <v>55</v>
      </c>
      <c r="M163" s="24">
        <v>45657</v>
      </c>
      <c r="N163" s="2" t="str">
        <f t="shared" si="12"/>
        <v>2</v>
      </c>
    </row>
    <row r="164" spans="1:14" ht="24.95" customHeight="1" thickBot="1">
      <c r="A164" s="71">
        <v>45</v>
      </c>
      <c r="B164" s="6" t="s">
        <v>404</v>
      </c>
      <c r="C164" s="6" t="s">
        <v>405</v>
      </c>
      <c r="D164" s="73" t="s">
        <v>14</v>
      </c>
      <c r="E164" s="6" t="s">
        <v>406</v>
      </c>
      <c r="F164" s="6" t="str">
        <f>VLOOKUP(E164,nowe_PPE!$A:$I,2,0)</f>
        <v>590243892020675561</v>
      </c>
      <c r="G164" s="6" t="s">
        <v>34</v>
      </c>
      <c r="H164" s="74">
        <v>40.079000000000001</v>
      </c>
      <c r="I164" s="75"/>
      <c r="J164" s="75"/>
      <c r="K164" s="75"/>
      <c r="L164" s="6" t="s">
        <v>407</v>
      </c>
      <c r="M164" s="24">
        <v>45657</v>
      </c>
      <c r="N164" s="2" t="str">
        <f t="shared" si="12"/>
        <v>1</v>
      </c>
    </row>
    <row r="165" spans="1:14" ht="24.95" customHeight="1" thickBot="1">
      <c r="A165" s="224">
        <v>46</v>
      </c>
      <c r="B165" s="226" t="s">
        <v>408</v>
      </c>
      <c r="C165" s="55" t="s">
        <v>409</v>
      </c>
      <c r="D165" s="4" t="s">
        <v>14</v>
      </c>
      <c r="E165" s="55" t="s">
        <v>410</v>
      </c>
      <c r="F165" s="55" t="str">
        <f>VLOOKUP(E165,nowe_PPE!$A:$I,2,0)</f>
        <v>590243892020224745</v>
      </c>
      <c r="G165" s="101" t="s">
        <v>16</v>
      </c>
      <c r="H165" s="56">
        <v>2.1800000000000002</v>
      </c>
      <c r="I165" s="57"/>
      <c r="J165" s="57"/>
      <c r="K165" s="57"/>
      <c r="L165" s="101" t="s">
        <v>28</v>
      </c>
      <c r="M165" s="24">
        <v>45657</v>
      </c>
      <c r="N165" s="2" t="str">
        <f t="shared" si="12"/>
        <v>1</v>
      </c>
    </row>
    <row r="166" spans="1:14" ht="24.95" customHeight="1" thickBot="1">
      <c r="A166" s="228"/>
      <c r="B166" s="235"/>
      <c r="C166" s="25" t="s">
        <v>411</v>
      </c>
      <c r="D166" s="26" t="s">
        <v>14</v>
      </c>
      <c r="E166" s="25" t="s">
        <v>412</v>
      </c>
      <c r="F166" s="25" t="str">
        <f>VLOOKUP(E166,nowe_PPE!$A:$I,2,0)</f>
        <v>590243892021116544</v>
      </c>
      <c r="G166" s="103" t="s">
        <v>16</v>
      </c>
      <c r="H166" s="91">
        <v>5.33</v>
      </c>
      <c r="I166" s="92"/>
      <c r="J166" s="92"/>
      <c r="K166" s="92"/>
      <c r="L166" s="103" t="s">
        <v>28</v>
      </c>
      <c r="M166" s="24">
        <v>45657</v>
      </c>
      <c r="N166" s="2" t="str">
        <f t="shared" si="12"/>
        <v>1</v>
      </c>
    </row>
    <row r="167" spans="1:14" ht="24.95" customHeight="1" thickBot="1">
      <c r="A167" s="228"/>
      <c r="B167" s="235"/>
      <c r="C167" s="25" t="s">
        <v>413</v>
      </c>
      <c r="D167" s="26" t="s">
        <v>14</v>
      </c>
      <c r="E167" s="25" t="s">
        <v>414</v>
      </c>
      <c r="F167" s="25" t="str">
        <f>VLOOKUP(E167,nowe_PPE!$A:$I,2,0)</f>
        <v>590243892020424503</v>
      </c>
      <c r="G167" s="103" t="s">
        <v>16</v>
      </c>
      <c r="H167" s="91">
        <v>27.15</v>
      </c>
      <c r="I167" s="92"/>
      <c r="J167" s="92"/>
      <c r="K167" s="92"/>
      <c r="L167" s="103" t="s">
        <v>203</v>
      </c>
      <c r="M167" s="24">
        <v>45657</v>
      </c>
      <c r="N167" s="2" t="str">
        <f t="shared" si="12"/>
        <v>1</v>
      </c>
    </row>
    <row r="168" spans="1:14" ht="24.95" customHeight="1" thickBot="1">
      <c r="A168" s="228"/>
      <c r="B168" s="235"/>
      <c r="C168" s="25" t="s">
        <v>415</v>
      </c>
      <c r="D168" s="26" t="s">
        <v>14</v>
      </c>
      <c r="E168" s="25" t="s">
        <v>416</v>
      </c>
      <c r="F168" s="25" t="str">
        <f>VLOOKUP(E168,nowe_PPE!$A:$I,2,0)</f>
        <v>590243892020464097</v>
      </c>
      <c r="G168" s="103" t="s">
        <v>16</v>
      </c>
      <c r="H168" s="91">
        <v>1.1000000000000001</v>
      </c>
      <c r="I168" s="92"/>
      <c r="J168" s="92"/>
      <c r="K168" s="92"/>
      <c r="L168" s="103" t="s">
        <v>371</v>
      </c>
      <c r="M168" s="24">
        <v>45657</v>
      </c>
      <c r="N168" s="2" t="str">
        <f t="shared" si="12"/>
        <v>1</v>
      </c>
    </row>
    <row r="169" spans="1:14" ht="24.95" customHeight="1" thickBot="1">
      <c r="A169" s="228"/>
      <c r="B169" s="235"/>
      <c r="C169" s="25" t="s">
        <v>57</v>
      </c>
      <c r="D169" s="26" t="s">
        <v>14</v>
      </c>
      <c r="E169" s="25" t="s">
        <v>417</v>
      </c>
      <c r="F169" s="25" t="str">
        <f>VLOOKUP(E169,nowe_PPE!$A:$I,2,0)</f>
        <v>590243892020235826</v>
      </c>
      <c r="G169" s="103" t="s">
        <v>16</v>
      </c>
      <c r="H169" s="91">
        <v>1.75</v>
      </c>
      <c r="I169" s="92"/>
      <c r="J169" s="92"/>
      <c r="K169" s="92"/>
      <c r="L169" s="103" t="s">
        <v>274</v>
      </c>
      <c r="M169" s="24">
        <v>45657</v>
      </c>
      <c r="N169" s="2" t="str">
        <f t="shared" si="12"/>
        <v>1</v>
      </c>
    </row>
    <row r="170" spans="1:14" ht="24.95" customHeight="1" thickBot="1">
      <c r="A170" s="228"/>
      <c r="B170" s="235"/>
      <c r="C170" s="25" t="s">
        <v>418</v>
      </c>
      <c r="D170" s="26" t="s">
        <v>14</v>
      </c>
      <c r="E170" s="25" t="s">
        <v>419</v>
      </c>
      <c r="F170" s="25" t="str">
        <f>VLOOKUP(E170,nowe_PPE!$A:$I,2,0)</f>
        <v>590243892020962661</v>
      </c>
      <c r="G170" s="103" t="s">
        <v>16</v>
      </c>
      <c r="H170" s="91">
        <v>1.1000000000000001</v>
      </c>
      <c r="I170" s="92"/>
      <c r="J170" s="92"/>
      <c r="K170" s="92"/>
      <c r="L170" s="103" t="s">
        <v>52</v>
      </c>
      <c r="M170" s="24">
        <v>45657</v>
      </c>
      <c r="N170" s="2" t="str">
        <f t="shared" ref="N170:N183" si="17">MID(G170,3,1)</f>
        <v>1</v>
      </c>
    </row>
    <row r="171" spans="1:14" ht="24.95" customHeight="1" thickBot="1">
      <c r="A171" s="225"/>
      <c r="B171" s="227"/>
      <c r="C171" s="30" t="s">
        <v>413</v>
      </c>
      <c r="D171" s="31" t="s">
        <v>14</v>
      </c>
      <c r="E171" s="30" t="s">
        <v>420</v>
      </c>
      <c r="F171" s="30" t="str">
        <f>VLOOKUP(E171,nowe_PPE!$A:$I,2,0)</f>
        <v>590243892020216962</v>
      </c>
      <c r="G171" s="30" t="s">
        <v>41</v>
      </c>
      <c r="H171" s="80">
        <v>1.62</v>
      </c>
      <c r="I171" s="89"/>
      <c r="J171" s="81"/>
      <c r="K171" s="81"/>
      <c r="L171" s="30" t="s">
        <v>292</v>
      </c>
      <c r="M171" s="24">
        <v>45657</v>
      </c>
      <c r="N171" s="2" t="str">
        <f t="shared" si="17"/>
        <v>1</v>
      </c>
    </row>
    <row r="172" spans="1:14" ht="24.95" customHeight="1" thickBot="1">
      <c r="A172" s="224">
        <v>47</v>
      </c>
      <c r="B172" s="226" t="s">
        <v>421</v>
      </c>
      <c r="C172" s="55" t="s">
        <v>422</v>
      </c>
      <c r="D172" s="4" t="s">
        <v>14</v>
      </c>
      <c r="E172" s="101" t="s">
        <v>423</v>
      </c>
      <c r="F172" s="55" t="str">
        <f>VLOOKUP(E172,nowe_PPE!$A:$I,2,0)</f>
        <v>590243892020934880</v>
      </c>
      <c r="G172" s="101" t="s">
        <v>34</v>
      </c>
      <c r="H172" s="56">
        <v>35.484000000000002</v>
      </c>
      <c r="I172" s="57"/>
      <c r="J172" s="57"/>
      <c r="K172" s="57"/>
      <c r="L172" s="101" t="s">
        <v>153</v>
      </c>
      <c r="M172" s="24">
        <v>45657</v>
      </c>
      <c r="N172" s="2" t="str">
        <f t="shared" si="17"/>
        <v>1</v>
      </c>
    </row>
    <row r="173" spans="1:14" ht="24.95" customHeight="1" thickBot="1">
      <c r="A173" s="225"/>
      <c r="B173" s="227"/>
      <c r="C173" s="30" t="s">
        <v>424</v>
      </c>
      <c r="D173" s="31" t="s">
        <v>14</v>
      </c>
      <c r="E173" s="30" t="s">
        <v>425</v>
      </c>
      <c r="F173" s="30" t="str">
        <f>VLOOKUP(E173,nowe_PPE!$A:$I,2,0)</f>
        <v>590243892020933104</v>
      </c>
      <c r="G173" s="30" t="s">
        <v>16</v>
      </c>
      <c r="H173" s="80">
        <v>16.875</v>
      </c>
      <c r="I173" s="113"/>
      <c r="J173" s="113"/>
      <c r="K173" s="113"/>
      <c r="L173" s="79" t="s">
        <v>426</v>
      </c>
      <c r="M173" s="24">
        <v>45657</v>
      </c>
      <c r="N173" s="2" t="str">
        <f t="shared" si="17"/>
        <v>1</v>
      </c>
    </row>
    <row r="174" spans="1:14" ht="24.95" customHeight="1" thickBot="1">
      <c r="A174" s="71">
        <v>48</v>
      </c>
      <c r="B174" s="6" t="s">
        <v>427</v>
      </c>
      <c r="C174" s="6" t="s">
        <v>428</v>
      </c>
      <c r="D174" s="73" t="s">
        <v>14</v>
      </c>
      <c r="E174" s="6" t="s">
        <v>429</v>
      </c>
      <c r="F174" s="6" t="str">
        <f>VLOOKUP(E174,nowe_PPE!$A:$I,2,0)</f>
        <v>590243892020437886</v>
      </c>
      <c r="G174" s="6" t="s">
        <v>34</v>
      </c>
      <c r="H174" s="74">
        <v>91</v>
      </c>
      <c r="I174" s="132"/>
      <c r="J174" s="132"/>
      <c r="K174" s="132"/>
      <c r="L174" s="6" t="s">
        <v>430</v>
      </c>
      <c r="M174" s="24">
        <v>45657</v>
      </c>
      <c r="N174" s="2" t="str">
        <f t="shared" si="17"/>
        <v>1</v>
      </c>
    </row>
    <row r="175" spans="1:14" ht="24.95" customHeight="1" thickBot="1">
      <c r="A175" s="224">
        <v>49</v>
      </c>
      <c r="B175" s="229" t="s">
        <v>431</v>
      </c>
      <c r="C175" s="55" t="s">
        <v>432</v>
      </c>
      <c r="D175" s="4" t="s">
        <v>14</v>
      </c>
      <c r="E175" s="55" t="s">
        <v>433</v>
      </c>
      <c r="F175" s="55" t="str">
        <f>VLOOKUP(E175,nowe_PPE!$A:$I,2,0)</f>
        <v>590243892020244521</v>
      </c>
      <c r="G175" s="101" t="s">
        <v>16</v>
      </c>
      <c r="H175" s="56">
        <v>0.32</v>
      </c>
      <c r="I175" s="102"/>
      <c r="J175" s="102"/>
      <c r="K175" s="102"/>
      <c r="L175" s="101" t="s">
        <v>100</v>
      </c>
      <c r="M175" s="24">
        <v>45657</v>
      </c>
      <c r="N175" s="2" t="str">
        <f t="shared" si="17"/>
        <v>1</v>
      </c>
    </row>
    <row r="176" spans="1:14" ht="24.95" customHeight="1" thickBot="1">
      <c r="A176" s="228"/>
      <c r="B176" s="230"/>
      <c r="C176" s="25" t="s">
        <v>432</v>
      </c>
      <c r="D176" s="26" t="s">
        <v>14</v>
      </c>
      <c r="E176" s="25" t="s">
        <v>434</v>
      </c>
      <c r="F176" s="25" t="str">
        <f>VLOOKUP(E176,nowe_PPE!$A:$I,2,0)</f>
        <v>590243892020480288</v>
      </c>
      <c r="G176" s="103" t="s">
        <v>19</v>
      </c>
      <c r="H176" s="27">
        <f>SUM(I176:J176)</f>
        <v>3.7229999999999999</v>
      </c>
      <c r="I176" s="91">
        <v>3.7229999999999999</v>
      </c>
      <c r="J176" s="91">
        <v>0</v>
      </c>
      <c r="K176" s="97"/>
      <c r="L176" s="103" t="s">
        <v>119</v>
      </c>
      <c r="M176" s="24">
        <v>45657</v>
      </c>
      <c r="N176" s="2" t="str">
        <f t="shared" si="17"/>
        <v>2</v>
      </c>
    </row>
    <row r="177" spans="1:14" ht="24.95" customHeight="1" thickBot="1">
      <c r="A177" s="228"/>
      <c r="B177" s="230"/>
      <c r="C177" s="25" t="s">
        <v>435</v>
      </c>
      <c r="D177" s="26" t="s">
        <v>14</v>
      </c>
      <c r="E177" s="25" t="s">
        <v>436</v>
      </c>
      <c r="F177" s="25" t="str">
        <f>VLOOKUP(E177,nowe_PPE!$A:$I,2,0)</f>
        <v>590243892020932763</v>
      </c>
      <c r="G177" s="103" t="s">
        <v>34</v>
      </c>
      <c r="H177" s="91">
        <v>49.287999999999997</v>
      </c>
      <c r="I177" s="97"/>
      <c r="J177" s="97"/>
      <c r="K177" s="97"/>
      <c r="L177" s="103" t="s">
        <v>160</v>
      </c>
      <c r="M177" s="24">
        <v>45657</v>
      </c>
      <c r="N177" s="2" t="str">
        <f t="shared" si="17"/>
        <v>1</v>
      </c>
    </row>
    <row r="178" spans="1:14" ht="24.95" customHeight="1" thickBot="1">
      <c r="A178" s="228"/>
      <c r="B178" s="230"/>
      <c r="C178" s="25" t="s">
        <v>437</v>
      </c>
      <c r="D178" s="26" t="s">
        <v>14</v>
      </c>
      <c r="E178" s="25" t="s">
        <v>438</v>
      </c>
      <c r="F178" s="25" t="str">
        <f>VLOOKUP(E178,nowe_PPE!$A:$I,2,0)</f>
        <v>590243892020412128</v>
      </c>
      <c r="G178" s="103" t="s">
        <v>34</v>
      </c>
      <c r="H178" s="91">
        <v>104.29600000000001</v>
      </c>
      <c r="I178" s="97"/>
      <c r="J178" s="97"/>
      <c r="K178" s="97"/>
      <c r="L178" s="103" t="s">
        <v>439</v>
      </c>
      <c r="M178" s="24">
        <v>45657</v>
      </c>
      <c r="N178" s="2" t="str">
        <f t="shared" si="17"/>
        <v>1</v>
      </c>
    </row>
    <row r="179" spans="1:14" ht="24.95" customHeight="1" thickBot="1">
      <c r="A179" s="228"/>
      <c r="B179" s="230"/>
      <c r="C179" s="25" t="s">
        <v>432</v>
      </c>
      <c r="D179" s="26" t="s">
        <v>14</v>
      </c>
      <c r="E179" s="25" t="s">
        <v>440</v>
      </c>
      <c r="F179" s="25" t="str">
        <f>VLOOKUP(E179,nowe_PPE!$A:$I,2,0)</f>
        <v>590243892020411251</v>
      </c>
      <c r="G179" s="103" t="s">
        <v>34</v>
      </c>
      <c r="H179" s="91">
        <v>26.172999999999998</v>
      </c>
      <c r="I179" s="97"/>
      <c r="J179" s="97"/>
      <c r="K179" s="97"/>
      <c r="L179" s="103" t="s">
        <v>244</v>
      </c>
      <c r="M179" s="24">
        <v>45657</v>
      </c>
      <c r="N179" s="2" t="str">
        <f t="shared" si="17"/>
        <v>1</v>
      </c>
    </row>
    <row r="180" spans="1:14" ht="24.95" customHeight="1" thickBot="1">
      <c r="A180" s="228"/>
      <c r="B180" s="230"/>
      <c r="C180" s="25" t="s">
        <v>432</v>
      </c>
      <c r="D180" s="26" t="s">
        <v>14</v>
      </c>
      <c r="E180" s="25" t="s">
        <v>441</v>
      </c>
      <c r="F180" s="25" t="str">
        <f>VLOOKUP(E180,nowe_PPE!$A:$I,2,0)</f>
        <v>590243892020562441</v>
      </c>
      <c r="G180" s="103" t="s">
        <v>34</v>
      </c>
      <c r="H180" s="91">
        <v>48.573999999999998</v>
      </c>
      <c r="I180" s="97"/>
      <c r="J180" s="97"/>
      <c r="K180" s="97"/>
      <c r="L180" s="103" t="s">
        <v>442</v>
      </c>
      <c r="M180" s="24">
        <v>45657</v>
      </c>
      <c r="N180" s="2" t="str">
        <f t="shared" si="17"/>
        <v>1</v>
      </c>
    </row>
    <row r="181" spans="1:14" ht="24.95" customHeight="1" thickBot="1">
      <c r="A181" s="228"/>
      <c r="B181" s="231"/>
      <c r="C181" s="107" t="s">
        <v>443</v>
      </c>
      <c r="D181" s="156" t="s">
        <v>14</v>
      </c>
      <c r="E181" s="107" t="s">
        <v>444</v>
      </c>
      <c r="F181" s="107" t="str">
        <f>VLOOKUP(E181,nowe_PPE!$A:$I,2,0)</f>
        <v>590243892020170301</v>
      </c>
      <c r="G181" s="107" t="s">
        <v>16</v>
      </c>
      <c r="H181" s="110">
        <v>18.442</v>
      </c>
      <c r="I181" s="111"/>
      <c r="J181" s="111"/>
      <c r="K181" s="111"/>
      <c r="L181" s="157" t="s">
        <v>445</v>
      </c>
      <c r="M181" s="151">
        <v>45657</v>
      </c>
      <c r="N181" s="2" t="str">
        <f t="shared" si="17"/>
        <v>1</v>
      </c>
    </row>
    <row r="182" spans="1:14" ht="24.95" customHeight="1">
      <c r="A182" s="232">
        <v>50</v>
      </c>
      <c r="B182" s="226" t="s">
        <v>446</v>
      </c>
      <c r="C182" s="55" t="s">
        <v>391</v>
      </c>
      <c r="D182" s="4" t="s">
        <v>14</v>
      </c>
      <c r="E182" s="55" t="s">
        <v>447</v>
      </c>
      <c r="F182" s="55" t="str">
        <f>VLOOKUP(E182,nowe_PPE!$A:$I,2,0)</f>
        <v>590243892020643454</v>
      </c>
      <c r="G182" s="55" t="s">
        <v>1386</v>
      </c>
      <c r="H182" s="56">
        <v>78</v>
      </c>
      <c r="I182" s="57"/>
      <c r="J182" s="57"/>
      <c r="K182" s="57"/>
      <c r="L182" s="181" t="s">
        <v>264</v>
      </c>
      <c r="M182" s="176">
        <v>45657</v>
      </c>
      <c r="N182" s="2" t="str">
        <f t="shared" si="17"/>
        <v>3</v>
      </c>
    </row>
    <row r="183" spans="1:14" ht="24.95" customHeight="1" thickBot="1">
      <c r="A183" s="233"/>
      <c r="B183" s="234"/>
      <c r="C183" s="67" t="s">
        <v>448</v>
      </c>
      <c r="D183" s="5" t="s">
        <v>14</v>
      </c>
      <c r="E183" s="67" t="s">
        <v>449</v>
      </c>
      <c r="F183" s="67" t="str">
        <f>VLOOKUP(E183,nowe_PPE!$A:$I,2,0)</f>
        <v>590243892020645571</v>
      </c>
      <c r="G183" s="67" t="s">
        <v>19</v>
      </c>
      <c r="H183" s="68">
        <v>6.5</v>
      </c>
      <c r="I183" s="69"/>
      <c r="J183" s="69"/>
      <c r="K183" s="69"/>
      <c r="L183" s="150" t="s">
        <v>233</v>
      </c>
      <c r="M183" s="152">
        <v>45657</v>
      </c>
      <c r="N183" s="2" t="str">
        <f t="shared" si="17"/>
        <v>2</v>
      </c>
    </row>
    <row r="184" spans="1:14" ht="25.5" customHeight="1" thickBot="1">
      <c r="A184" s="265">
        <v>51</v>
      </c>
      <c r="B184" s="265" t="s">
        <v>1410</v>
      </c>
      <c r="C184" s="163" t="s">
        <v>1411</v>
      </c>
      <c r="D184" s="164" t="s">
        <v>14</v>
      </c>
      <c r="E184" s="165" t="s">
        <v>1413</v>
      </c>
      <c r="F184" s="166"/>
      <c r="G184" s="167" t="s">
        <v>16</v>
      </c>
      <c r="H184" s="168">
        <v>30</v>
      </c>
      <c r="I184" s="169"/>
      <c r="J184" s="169"/>
      <c r="K184" s="169"/>
      <c r="L184" s="170" t="s">
        <v>260</v>
      </c>
      <c r="M184" s="152">
        <v>45657</v>
      </c>
    </row>
    <row r="185" spans="1:14" ht="15" thickBot="1">
      <c r="A185" s="231"/>
      <c r="B185" s="231"/>
      <c r="C185" s="171" t="s">
        <v>1412</v>
      </c>
      <c r="D185" s="156" t="s">
        <v>14</v>
      </c>
      <c r="E185" s="172">
        <v>5.9024389204203597E+17</v>
      </c>
      <c r="F185" s="173"/>
      <c r="G185" s="174" t="s">
        <v>34</v>
      </c>
      <c r="H185" s="45">
        <v>40</v>
      </c>
      <c r="I185" s="175"/>
      <c r="J185" s="175"/>
      <c r="K185" s="175"/>
      <c r="L185" s="107" t="s">
        <v>260</v>
      </c>
      <c r="M185" s="158">
        <v>45657</v>
      </c>
    </row>
    <row r="186" spans="1:14">
      <c r="A186" s="232">
        <v>52</v>
      </c>
      <c r="B186" s="267" t="s">
        <v>1425</v>
      </c>
      <c r="C186" s="140" t="s">
        <v>1414</v>
      </c>
      <c r="D186" s="4" t="s">
        <v>14</v>
      </c>
      <c r="E186" s="140" t="s">
        <v>1415</v>
      </c>
      <c r="F186" s="4"/>
      <c r="G186" s="140" t="s">
        <v>16</v>
      </c>
      <c r="H186" s="102">
        <v>48.286000000000001</v>
      </c>
      <c r="I186" s="102"/>
      <c r="J186" s="102"/>
      <c r="K186" s="102"/>
      <c r="L186" s="140" t="s">
        <v>69</v>
      </c>
      <c r="M186" s="177">
        <v>45657</v>
      </c>
    </row>
    <row r="187" spans="1:14">
      <c r="A187" s="266"/>
      <c r="B187" s="268"/>
      <c r="C187" s="8" t="s">
        <v>1416</v>
      </c>
      <c r="D187" s="9" t="s">
        <v>14</v>
      </c>
      <c r="E187" s="8" t="s">
        <v>1417</v>
      </c>
      <c r="F187" s="9"/>
      <c r="G187" s="8" t="s">
        <v>152</v>
      </c>
      <c r="H187" s="106">
        <v>139.387</v>
      </c>
      <c r="I187" s="106"/>
      <c r="J187" s="106"/>
      <c r="K187" s="106"/>
      <c r="L187" s="8" t="s">
        <v>1418</v>
      </c>
      <c r="M187" s="179">
        <v>45657</v>
      </c>
    </row>
    <row r="188" spans="1:14">
      <c r="A188" s="266"/>
      <c r="B188" s="268"/>
      <c r="C188" s="8" t="s">
        <v>1419</v>
      </c>
      <c r="D188" s="9" t="s">
        <v>14</v>
      </c>
      <c r="E188" s="8" t="s">
        <v>1420</v>
      </c>
      <c r="F188" s="9"/>
      <c r="G188" s="8" t="s">
        <v>1354</v>
      </c>
      <c r="H188" s="9">
        <v>365.661</v>
      </c>
      <c r="I188" s="9">
        <v>117.74399999999999</v>
      </c>
      <c r="J188" s="9">
        <v>46.915000000000006</v>
      </c>
      <c r="K188" s="9">
        <v>201.00200000000001</v>
      </c>
      <c r="L188" s="8" t="s">
        <v>1421</v>
      </c>
      <c r="M188" s="179">
        <v>45657</v>
      </c>
    </row>
    <row r="189" spans="1:14" ht="15" thickBot="1">
      <c r="A189" s="258"/>
      <c r="B189" s="269"/>
      <c r="C189" s="162" t="s">
        <v>1422</v>
      </c>
      <c r="D189" s="156" t="s">
        <v>14</v>
      </c>
      <c r="E189" s="156"/>
      <c r="F189" s="184" t="s">
        <v>1423</v>
      </c>
      <c r="G189" s="156" t="s">
        <v>34</v>
      </c>
      <c r="H189" s="111">
        <v>360</v>
      </c>
      <c r="I189" s="156"/>
      <c r="J189" s="156"/>
      <c r="K189" s="156"/>
      <c r="L189" s="156" t="s">
        <v>1424</v>
      </c>
      <c r="M189" s="185">
        <v>45657</v>
      </c>
    </row>
    <row r="190" spans="1:14" ht="16.5">
      <c r="A190" s="232">
        <v>53</v>
      </c>
      <c r="B190" s="229" t="s">
        <v>1426</v>
      </c>
      <c r="C190" s="140" t="s">
        <v>1427</v>
      </c>
      <c r="D190" s="4" t="s">
        <v>14</v>
      </c>
      <c r="E190" s="189" t="s">
        <v>1442</v>
      </c>
      <c r="F190" s="190"/>
      <c r="G190" s="191" t="s">
        <v>16</v>
      </c>
      <c r="H190" s="192">
        <v>5.7960000000000003</v>
      </c>
      <c r="I190" s="193"/>
      <c r="J190" s="193"/>
      <c r="K190" s="193"/>
      <c r="L190" s="194">
        <v>12.5</v>
      </c>
      <c r="M190" s="177">
        <v>45657</v>
      </c>
    </row>
    <row r="191" spans="1:14" ht="16.5">
      <c r="A191" s="266"/>
      <c r="B191" s="270"/>
      <c r="C191" s="8" t="s">
        <v>1428</v>
      </c>
      <c r="D191" s="9" t="s">
        <v>14</v>
      </c>
      <c r="E191" s="182" t="s">
        <v>1443</v>
      </c>
      <c r="F191" s="186"/>
      <c r="G191" s="153" t="s">
        <v>16</v>
      </c>
      <c r="H191" s="155">
        <v>1.7090000000000001</v>
      </c>
      <c r="I191" s="187"/>
      <c r="J191" s="187"/>
      <c r="K191" s="187"/>
      <c r="L191" s="183">
        <v>12.5</v>
      </c>
      <c r="M191" s="179">
        <v>45657</v>
      </c>
    </row>
    <row r="192" spans="1:14" ht="16.5">
      <c r="A192" s="266"/>
      <c r="B192" s="270"/>
      <c r="C192" s="8" t="s">
        <v>1428</v>
      </c>
      <c r="D192" s="9" t="s">
        <v>14</v>
      </c>
      <c r="E192" s="182" t="s">
        <v>1444</v>
      </c>
      <c r="F192" s="186"/>
      <c r="G192" s="153" t="s">
        <v>41</v>
      </c>
      <c r="H192" s="155">
        <v>3.8050000000000002</v>
      </c>
      <c r="I192" s="187"/>
      <c r="J192" s="187"/>
      <c r="K192" s="187"/>
      <c r="L192" s="183">
        <v>20.5</v>
      </c>
      <c r="M192" s="179">
        <v>45657</v>
      </c>
    </row>
    <row r="193" spans="1:13" ht="16.5">
      <c r="A193" s="266"/>
      <c r="B193" s="270"/>
      <c r="C193" s="8" t="s">
        <v>1428</v>
      </c>
      <c r="D193" s="9" t="s">
        <v>14</v>
      </c>
      <c r="E193" s="182" t="s">
        <v>1445</v>
      </c>
      <c r="F193" s="186"/>
      <c r="G193" s="153" t="s">
        <v>41</v>
      </c>
      <c r="H193" s="106">
        <v>1.748</v>
      </c>
      <c r="I193" s="187"/>
      <c r="J193" s="187"/>
      <c r="K193" s="187"/>
      <c r="L193" s="188">
        <v>4.5</v>
      </c>
      <c r="M193" s="179">
        <v>45657</v>
      </c>
    </row>
    <row r="194" spans="1:13" ht="16.5">
      <c r="A194" s="266"/>
      <c r="B194" s="270"/>
      <c r="C194" s="8" t="s">
        <v>1428</v>
      </c>
      <c r="D194" s="9" t="s">
        <v>14</v>
      </c>
      <c r="E194" s="182" t="s">
        <v>1446</v>
      </c>
      <c r="F194" s="186"/>
      <c r="G194" s="153" t="s">
        <v>16</v>
      </c>
      <c r="H194" s="106">
        <v>1.093</v>
      </c>
      <c r="I194" s="187"/>
      <c r="J194" s="187"/>
      <c r="K194" s="187"/>
      <c r="L194" s="188">
        <v>2</v>
      </c>
      <c r="M194" s="179">
        <v>45657</v>
      </c>
    </row>
    <row r="195" spans="1:13" ht="16.5">
      <c r="A195" s="266"/>
      <c r="B195" s="270"/>
      <c r="C195" s="8" t="s">
        <v>1429</v>
      </c>
      <c r="D195" s="9" t="s">
        <v>14</v>
      </c>
      <c r="E195" s="182" t="s">
        <v>1447</v>
      </c>
      <c r="F195" s="186"/>
      <c r="G195" s="153" t="s">
        <v>41</v>
      </c>
      <c r="H195" s="106">
        <v>0.36199999999999999</v>
      </c>
      <c r="I195" s="187"/>
      <c r="J195" s="187"/>
      <c r="K195" s="187"/>
      <c r="L195" s="188">
        <v>10.5</v>
      </c>
      <c r="M195" s="179">
        <v>45657</v>
      </c>
    </row>
    <row r="196" spans="1:13" ht="16.5">
      <c r="A196" s="266"/>
      <c r="B196" s="270"/>
      <c r="C196" s="8" t="s">
        <v>1429</v>
      </c>
      <c r="D196" s="9" t="s">
        <v>14</v>
      </c>
      <c r="E196" s="182" t="s">
        <v>1448</v>
      </c>
      <c r="F196" s="186"/>
      <c r="G196" s="153" t="s">
        <v>41</v>
      </c>
      <c r="H196" s="106">
        <v>3.8374999999999999</v>
      </c>
      <c r="I196" s="187"/>
      <c r="J196" s="187"/>
      <c r="K196" s="187"/>
      <c r="L196" s="188">
        <v>10.5</v>
      </c>
      <c r="M196" s="179">
        <v>45657</v>
      </c>
    </row>
    <row r="197" spans="1:13" ht="16.5">
      <c r="A197" s="266"/>
      <c r="B197" s="270"/>
      <c r="C197" s="8" t="s">
        <v>1429</v>
      </c>
      <c r="D197" s="9" t="s">
        <v>14</v>
      </c>
      <c r="E197" s="182" t="s">
        <v>1449</v>
      </c>
      <c r="F197" s="186"/>
      <c r="G197" s="153" t="s">
        <v>41</v>
      </c>
      <c r="H197" s="106">
        <v>1.409</v>
      </c>
      <c r="I197" s="187"/>
      <c r="J197" s="187"/>
      <c r="K197" s="187"/>
      <c r="L197" s="188">
        <v>2.5</v>
      </c>
      <c r="M197" s="179">
        <v>45657</v>
      </c>
    </row>
    <row r="198" spans="1:13" ht="16.5">
      <c r="A198" s="266"/>
      <c r="B198" s="270"/>
      <c r="C198" s="8" t="s">
        <v>1430</v>
      </c>
      <c r="D198" s="9" t="s">
        <v>14</v>
      </c>
      <c r="E198" s="182" t="s">
        <v>1450</v>
      </c>
      <c r="F198" s="186"/>
      <c r="G198" s="153" t="s">
        <v>16</v>
      </c>
      <c r="H198" s="106">
        <v>0.46300000000000002</v>
      </c>
      <c r="I198" s="187"/>
      <c r="J198" s="187"/>
      <c r="K198" s="187"/>
      <c r="L198" s="188">
        <v>12.5</v>
      </c>
      <c r="M198" s="179">
        <v>45657</v>
      </c>
    </row>
    <row r="199" spans="1:13" ht="16.5">
      <c r="A199" s="266"/>
      <c r="B199" s="270"/>
      <c r="C199" s="8" t="s">
        <v>1430</v>
      </c>
      <c r="D199" s="9" t="s">
        <v>14</v>
      </c>
      <c r="E199" s="182" t="s">
        <v>1451</v>
      </c>
      <c r="F199" s="186"/>
      <c r="G199" s="153" t="s">
        <v>41</v>
      </c>
      <c r="H199" s="106">
        <v>0.85799999999999998</v>
      </c>
      <c r="I199" s="187"/>
      <c r="J199" s="187"/>
      <c r="K199" s="187"/>
      <c r="L199" s="188">
        <v>2.5</v>
      </c>
      <c r="M199" s="179">
        <v>45657</v>
      </c>
    </row>
    <row r="200" spans="1:13" ht="16.5">
      <c r="A200" s="266"/>
      <c r="B200" s="270"/>
      <c r="C200" s="8" t="s">
        <v>1430</v>
      </c>
      <c r="D200" s="9" t="s">
        <v>14</v>
      </c>
      <c r="E200" s="182" t="s">
        <v>1452</v>
      </c>
      <c r="F200" s="186"/>
      <c r="G200" s="153" t="s">
        <v>41</v>
      </c>
      <c r="H200" s="106">
        <v>1.6319999999999999</v>
      </c>
      <c r="I200" s="187"/>
      <c r="J200" s="187"/>
      <c r="K200" s="187"/>
      <c r="L200" s="188">
        <v>12.5</v>
      </c>
      <c r="M200" s="179">
        <v>45657</v>
      </c>
    </row>
    <row r="201" spans="1:13" ht="25.5">
      <c r="A201" s="266"/>
      <c r="B201" s="270"/>
      <c r="C201" s="8" t="s">
        <v>1431</v>
      </c>
      <c r="D201" s="9" t="s">
        <v>14</v>
      </c>
      <c r="E201" s="182" t="s">
        <v>1453</v>
      </c>
      <c r="F201" s="186"/>
      <c r="G201" s="153" t="s">
        <v>16</v>
      </c>
      <c r="H201" s="106">
        <v>1.74</v>
      </c>
      <c r="I201" s="187"/>
      <c r="J201" s="187"/>
      <c r="K201" s="187"/>
      <c r="L201" s="188">
        <v>12.5</v>
      </c>
      <c r="M201" s="179">
        <v>45657</v>
      </c>
    </row>
    <row r="202" spans="1:13" ht="16.5">
      <c r="A202" s="266"/>
      <c r="B202" s="270"/>
      <c r="C202" s="8" t="s">
        <v>1432</v>
      </c>
      <c r="D202" s="9" t="s">
        <v>14</v>
      </c>
      <c r="E202" s="182" t="s">
        <v>1454</v>
      </c>
      <c r="F202" s="186"/>
      <c r="G202" s="153" t="s">
        <v>41</v>
      </c>
      <c r="H202" s="106">
        <v>3.5230000000000001</v>
      </c>
      <c r="I202" s="187"/>
      <c r="J202" s="187"/>
      <c r="K202" s="187"/>
      <c r="L202" s="188">
        <v>12.5</v>
      </c>
      <c r="M202" s="179">
        <v>45657</v>
      </c>
    </row>
    <row r="203" spans="1:13" ht="16.5">
      <c r="A203" s="266"/>
      <c r="B203" s="270"/>
      <c r="C203" s="8" t="s">
        <v>1432</v>
      </c>
      <c r="D203" s="9" t="s">
        <v>14</v>
      </c>
      <c r="E203" s="182" t="s">
        <v>1455</v>
      </c>
      <c r="F203" s="186"/>
      <c r="G203" s="153" t="s">
        <v>41</v>
      </c>
      <c r="H203" s="106">
        <v>0.61799999999999999</v>
      </c>
      <c r="I203" s="187"/>
      <c r="J203" s="187"/>
      <c r="K203" s="187"/>
      <c r="L203" s="188">
        <v>12.5</v>
      </c>
      <c r="M203" s="179">
        <v>45657</v>
      </c>
    </row>
    <row r="204" spans="1:13" ht="16.5">
      <c r="A204" s="266"/>
      <c r="B204" s="270"/>
      <c r="C204" s="8" t="s">
        <v>1433</v>
      </c>
      <c r="D204" s="9" t="s">
        <v>14</v>
      </c>
      <c r="E204" s="182" t="s">
        <v>1456</v>
      </c>
      <c r="F204" s="186"/>
      <c r="G204" s="153" t="s">
        <v>41</v>
      </c>
      <c r="H204" s="106">
        <v>1.7989999999999999</v>
      </c>
      <c r="I204" s="187"/>
      <c r="J204" s="187"/>
      <c r="K204" s="187"/>
      <c r="L204" s="188">
        <v>12.5</v>
      </c>
      <c r="M204" s="179">
        <v>45657</v>
      </c>
    </row>
    <row r="205" spans="1:13" ht="16.5">
      <c r="A205" s="266"/>
      <c r="B205" s="270"/>
      <c r="C205" s="8" t="s">
        <v>1433</v>
      </c>
      <c r="D205" s="9" t="s">
        <v>14</v>
      </c>
      <c r="E205" s="182" t="s">
        <v>1457</v>
      </c>
      <c r="F205" s="186"/>
      <c r="G205" s="153" t="s">
        <v>16</v>
      </c>
      <c r="H205" s="106">
        <v>0.32700000000000001</v>
      </c>
      <c r="I205" s="187"/>
      <c r="J205" s="187"/>
      <c r="K205" s="187"/>
      <c r="L205" s="188">
        <v>12.5</v>
      </c>
      <c r="M205" s="179">
        <v>45657</v>
      </c>
    </row>
    <row r="206" spans="1:13" ht="16.5">
      <c r="A206" s="266"/>
      <c r="B206" s="270"/>
      <c r="C206" s="8" t="s">
        <v>1434</v>
      </c>
      <c r="D206" s="9" t="s">
        <v>14</v>
      </c>
      <c r="E206" s="182" t="s">
        <v>1458</v>
      </c>
      <c r="F206" s="186"/>
      <c r="G206" s="153" t="s">
        <v>41</v>
      </c>
      <c r="H206" s="106">
        <v>0.81699999999999995</v>
      </c>
      <c r="I206" s="187"/>
      <c r="J206" s="187"/>
      <c r="K206" s="187"/>
      <c r="L206" s="188">
        <v>12.5</v>
      </c>
      <c r="M206" s="179">
        <v>45657</v>
      </c>
    </row>
    <row r="207" spans="1:13" ht="16.5">
      <c r="A207" s="266"/>
      <c r="B207" s="270"/>
      <c r="C207" s="8" t="s">
        <v>1434</v>
      </c>
      <c r="D207" s="9" t="s">
        <v>14</v>
      </c>
      <c r="E207" s="182" t="s">
        <v>1459</v>
      </c>
      <c r="F207" s="186"/>
      <c r="G207" s="153" t="s">
        <v>16</v>
      </c>
      <c r="H207" s="106">
        <v>1.7230000000000001</v>
      </c>
      <c r="I207" s="187"/>
      <c r="J207" s="187"/>
      <c r="K207" s="187"/>
      <c r="L207" s="188">
        <v>12.5</v>
      </c>
      <c r="M207" s="179">
        <v>45657</v>
      </c>
    </row>
    <row r="208" spans="1:13" ht="16.5">
      <c r="A208" s="266"/>
      <c r="B208" s="270"/>
      <c r="C208" s="8" t="s">
        <v>1434</v>
      </c>
      <c r="D208" s="9" t="s">
        <v>14</v>
      </c>
      <c r="E208" s="182" t="s">
        <v>1460</v>
      </c>
      <c r="F208" s="186"/>
      <c r="G208" s="153" t="s">
        <v>41</v>
      </c>
      <c r="H208" s="106">
        <v>0.75900000000000001</v>
      </c>
      <c r="I208" s="187"/>
      <c r="J208" s="187"/>
      <c r="K208" s="187"/>
      <c r="L208" s="188">
        <v>2.5</v>
      </c>
      <c r="M208" s="179">
        <v>45657</v>
      </c>
    </row>
    <row r="209" spans="1:13" ht="16.5">
      <c r="A209" s="266"/>
      <c r="B209" s="270"/>
      <c r="C209" s="8" t="s">
        <v>1435</v>
      </c>
      <c r="D209" s="9" t="s">
        <v>14</v>
      </c>
      <c r="E209" s="182" t="s">
        <v>1461</v>
      </c>
      <c r="F209" s="186"/>
      <c r="G209" s="153" t="s">
        <v>41</v>
      </c>
      <c r="H209" s="106">
        <v>1.7809999999999999</v>
      </c>
      <c r="I209" s="187"/>
      <c r="J209" s="187"/>
      <c r="K209" s="187"/>
      <c r="L209" s="188">
        <v>7</v>
      </c>
      <c r="M209" s="179">
        <v>45657</v>
      </c>
    </row>
    <row r="210" spans="1:13" ht="16.5">
      <c r="A210" s="266"/>
      <c r="B210" s="270"/>
      <c r="C210" s="8" t="s">
        <v>1435</v>
      </c>
      <c r="D210" s="9" t="s">
        <v>14</v>
      </c>
      <c r="E210" s="182" t="s">
        <v>1462</v>
      </c>
      <c r="F210" s="186"/>
      <c r="G210" s="153" t="s">
        <v>41</v>
      </c>
      <c r="H210" s="106">
        <v>0.23300000000000001</v>
      </c>
      <c r="I210" s="187"/>
      <c r="J210" s="187"/>
      <c r="K210" s="187"/>
      <c r="L210" s="188">
        <v>7</v>
      </c>
      <c r="M210" s="179">
        <v>45657</v>
      </c>
    </row>
    <row r="211" spans="1:13" ht="16.5">
      <c r="A211" s="266"/>
      <c r="B211" s="270"/>
      <c r="C211" s="8" t="s">
        <v>1435</v>
      </c>
      <c r="D211" s="9" t="s">
        <v>14</v>
      </c>
      <c r="E211" s="182" t="s">
        <v>1463</v>
      </c>
      <c r="F211" s="186"/>
      <c r="G211" s="153" t="s">
        <v>41</v>
      </c>
      <c r="H211" s="9">
        <v>0.20200000000000001</v>
      </c>
      <c r="I211" s="187"/>
      <c r="J211" s="187"/>
      <c r="K211" s="187"/>
      <c r="L211" s="188">
        <v>7</v>
      </c>
      <c r="M211" s="179">
        <v>45657</v>
      </c>
    </row>
    <row r="212" spans="1:13" ht="16.5">
      <c r="A212" s="266"/>
      <c r="B212" s="270"/>
      <c r="C212" s="8" t="s">
        <v>1435</v>
      </c>
      <c r="D212" s="9" t="s">
        <v>14</v>
      </c>
      <c r="E212" s="182" t="s">
        <v>1464</v>
      </c>
      <c r="F212" s="186"/>
      <c r="G212" s="153" t="s">
        <v>41</v>
      </c>
      <c r="H212" s="9">
        <v>0.17399999999999999</v>
      </c>
      <c r="I212" s="187"/>
      <c r="J212" s="187"/>
      <c r="K212" s="187"/>
      <c r="L212" s="188">
        <v>7</v>
      </c>
      <c r="M212" s="179">
        <v>45657</v>
      </c>
    </row>
    <row r="213" spans="1:13" ht="16.5">
      <c r="A213" s="266"/>
      <c r="B213" s="270"/>
      <c r="C213" s="8" t="s">
        <v>1435</v>
      </c>
      <c r="D213" s="9" t="s">
        <v>14</v>
      </c>
      <c r="E213" s="182" t="s">
        <v>1465</v>
      </c>
      <c r="F213" s="186"/>
      <c r="G213" s="153" t="s">
        <v>41</v>
      </c>
      <c r="H213" s="9">
        <v>9.4E-2</v>
      </c>
      <c r="I213" s="187"/>
      <c r="J213" s="187"/>
      <c r="K213" s="187"/>
      <c r="L213" s="188">
        <v>7</v>
      </c>
      <c r="M213" s="179">
        <v>45657</v>
      </c>
    </row>
    <row r="214" spans="1:13" ht="16.5">
      <c r="A214" s="266"/>
      <c r="B214" s="270"/>
      <c r="C214" s="8" t="s">
        <v>1435</v>
      </c>
      <c r="D214" s="9" t="s">
        <v>14</v>
      </c>
      <c r="E214" s="182" t="s">
        <v>1466</v>
      </c>
      <c r="F214" s="186"/>
      <c r="G214" s="153" t="s">
        <v>41</v>
      </c>
      <c r="H214" s="9">
        <v>0.13700000000000001</v>
      </c>
      <c r="I214" s="187"/>
      <c r="J214" s="187"/>
      <c r="K214" s="187"/>
      <c r="L214" s="188">
        <v>7</v>
      </c>
      <c r="M214" s="179">
        <v>45657</v>
      </c>
    </row>
    <row r="215" spans="1:13" ht="16.5">
      <c r="A215" s="266"/>
      <c r="B215" s="270"/>
      <c r="C215" s="8" t="s">
        <v>1435</v>
      </c>
      <c r="D215" s="9" t="s">
        <v>14</v>
      </c>
      <c r="E215" s="182" t="s">
        <v>1467</v>
      </c>
      <c r="F215" s="186"/>
      <c r="G215" s="153" t="s">
        <v>41</v>
      </c>
      <c r="H215" s="9">
        <v>0.25800000000000001</v>
      </c>
      <c r="I215" s="187"/>
      <c r="J215" s="187"/>
      <c r="K215" s="187"/>
      <c r="L215" s="188">
        <v>7</v>
      </c>
      <c r="M215" s="179">
        <v>45657</v>
      </c>
    </row>
    <row r="216" spans="1:13" ht="16.5">
      <c r="A216" s="266"/>
      <c r="B216" s="270"/>
      <c r="C216" s="8" t="s">
        <v>1435</v>
      </c>
      <c r="D216" s="9" t="s">
        <v>14</v>
      </c>
      <c r="E216" s="182" t="s">
        <v>1468</v>
      </c>
      <c r="F216" s="186"/>
      <c r="G216" s="153" t="s">
        <v>41</v>
      </c>
      <c r="H216" s="9">
        <v>0.223</v>
      </c>
      <c r="I216" s="187"/>
      <c r="J216" s="187"/>
      <c r="K216" s="187"/>
      <c r="L216" s="188">
        <v>7</v>
      </c>
      <c r="M216" s="179">
        <v>45657</v>
      </c>
    </row>
    <row r="217" spans="1:13" ht="16.5">
      <c r="A217" s="266"/>
      <c r="B217" s="270"/>
      <c r="C217" s="8" t="s">
        <v>1436</v>
      </c>
      <c r="D217" s="9" t="s">
        <v>14</v>
      </c>
      <c r="E217" s="182" t="s">
        <v>1469</v>
      </c>
      <c r="F217" s="186"/>
      <c r="G217" s="153" t="s">
        <v>41</v>
      </c>
      <c r="H217" s="9">
        <v>1.956</v>
      </c>
      <c r="I217" s="187"/>
      <c r="J217" s="187"/>
      <c r="K217" s="187"/>
      <c r="L217" s="188">
        <v>3.5</v>
      </c>
      <c r="M217" s="179">
        <v>45657</v>
      </c>
    </row>
    <row r="218" spans="1:13" ht="16.5">
      <c r="A218" s="266"/>
      <c r="B218" s="270"/>
      <c r="C218" s="8" t="s">
        <v>1436</v>
      </c>
      <c r="D218" s="9" t="s">
        <v>14</v>
      </c>
      <c r="E218" s="182" t="s">
        <v>1470</v>
      </c>
      <c r="F218" s="186"/>
      <c r="G218" s="153" t="s">
        <v>41</v>
      </c>
      <c r="H218" s="9">
        <v>0.158</v>
      </c>
      <c r="I218" s="187"/>
      <c r="J218" s="187"/>
      <c r="K218" s="187"/>
      <c r="L218" s="188">
        <v>3.5</v>
      </c>
      <c r="M218" s="179">
        <v>45657</v>
      </c>
    </row>
    <row r="219" spans="1:13" ht="16.5">
      <c r="A219" s="266"/>
      <c r="B219" s="270"/>
      <c r="C219" s="8" t="s">
        <v>1437</v>
      </c>
      <c r="D219" s="9" t="s">
        <v>14</v>
      </c>
      <c r="E219" s="182" t="s">
        <v>1471</v>
      </c>
      <c r="F219" s="186"/>
      <c r="G219" s="153" t="s">
        <v>41</v>
      </c>
      <c r="H219" s="9">
        <v>0.66</v>
      </c>
      <c r="I219" s="187"/>
      <c r="J219" s="187"/>
      <c r="K219" s="187"/>
      <c r="L219" s="188">
        <v>4.5</v>
      </c>
      <c r="M219" s="179">
        <v>45657</v>
      </c>
    </row>
    <row r="220" spans="1:13" ht="16.5">
      <c r="A220" s="266"/>
      <c r="B220" s="270"/>
      <c r="C220" s="8" t="s">
        <v>1437</v>
      </c>
      <c r="D220" s="9" t="s">
        <v>14</v>
      </c>
      <c r="E220" s="182" t="s">
        <v>1472</v>
      </c>
      <c r="F220" s="186"/>
      <c r="G220" s="153" t="s">
        <v>41</v>
      </c>
      <c r="H220" s="9">
        <v>2.0499999999999998</v>
      </c>
      <c r="I220" s="187"/>
      <c r="J220" s="187"/>
      <c r="K220" s="187"/>
      <c r="L220" s="188">
        <v>4.5</v>
      </c>
      <c r="M220" s="179">
        <v>45657</v>
      </c>
    </row>
    <row r="221" spans="1:13" ht="16.5">
      <c r="A221" s="266"/>
      <c r="B221" s="270"/>
      <c r="C221" s="8" t="s">
        <v>1438</v>
      </c>
      <c r="D221" s="9" t="s">
        <v>14</v>
      </c>
      <c r="E221" s="182" t="s">
        <v>1473</v>
      </c>
      <c r="F221" s="186"/>
      <c r="G221" s="153" t="s">
        <v>41</v>
      </c>
      <c r="H221" s="9">
        <v>1.133</v>
      </c>
      <c r="I221" s="187"/>
      <c r="J221" s="187"/>
      <c r="K221" s="187"/>
      <c r="L221" s="188">
        <v>6</v>
      </c>
      <c r="M221" s="179">
        <v>45657</v>
      </c>
    </row>
    <row r="222" spans="1:13" ht="16.5">
      <c r="A222" s="266"/>
      <c r="B222" s="270"/>
      <c r="C222" s="8" t="s">
        <v>1438</v>
      </c>
      <c r="D222" s="9" t="s">
        <v>14</v>
      </c>
      <c r="E222" s="182" t="s">
        <v>1474</v>
      </c>
      <c r="F222" s="186"/>
      <c r="G222" s="153" t="s">
        <v>41</v>
      </c>
      <c r="H222" s="9">
        <v>3.7149999999999999</v>
      </c>
      <c r="I222" s="187"/>
      <c r="J222" s="187"/>
      <c r="K222" s="187"/>
      <c r="L222" s="188">
        <v>6</v>
      </c>
      <c r="M222" s="179">
        <v>45657</v>
      </c>
    </row>
    <row r="223" spans="1:13" ht="16.5">
      <c r="A223" s="266"/>
      <c r="B223" s="270"/>
      <c r="C223" s="8" t="s">
        <v>1435</v>
      </c>
      <c r="D223" s="9" t="s">
        <v>14</v>
      </c>
      <c r="E223" s="182" t="s">
        <v>1475</v>
      </c>
      <c r="F223" s="186"/>
      <c r="G223" s="153" t="s">
        <v>41</v>
      </c>
      <c r="H223" s="9">
        <v>5.2809999999999997</v>
      </c>
      <c r="I223" s="187"/>
      <c r="J223" s="187"/>
      <c r="K223" s="187"/>
      <c r="L223" s="188">
        <v>7</v>
      </c>
      <c r="M223" s="179">
        <v>45657</v>
      </c>
    </row>
    <row r="224" spans="1:13" ht="16.5">
      <c r="A224" s="266"/>
      <c r="B224" s="270"/>
      <c r="C224" s="8" t="s">
        <v>1439</v>
      </c>
      <c r="D224" s="9" t="s">
        <v>14</v>
      </c>
      <c r="E224" s="182" t="s">
        <v>1476</v>
      </c>
      <c r="F224" s="186"/>
      <c r="G224" s="153" t="s">
        <v>41</v>
      </c>
      <c r="H224" s="9">
        <v>0.83</v>
      </c>
      <c r="I224" s="187"/>
      <c r="J224" s="187"/>
      <c r="K224" s="187"/>
      <c r="L224" s="9">
        <v>4.5</v>
      </c>
      <c r="M224" s="179">
        <v>45657</v>
      </c>
    </row>
    <row r="225" spans="1:13" ht="16.5">
      <c r="A225" s="266"/>
      <c r="B225" s="270"/>
      <c r="C225" s="8" t="s">
        <v>1439</v>
      </c>
      <c r="D225" s="9" t="s">
        <v>14</v>
      </c>
      <c r="E225" s="182" t="s">
        <v>1477</v>
      </c>
      <c r="F225" s="186"/>
      <c r="G225" s="153" t="s">
        <v>41</v>
      </c>
      <c r="H225" s="9">
        <v>1.6930000000000001</v>
      </c>
      <c r="I225" s="187"/>
      <c r="J225" s="187"/>
      <c r="K225" s="187"/>
      <c r="L225" s="9">
        <v>12.5</v>
      </c>
      <c r="M225" s="179">
        <v>45657</v>
      </c>
    </row>
    <row r="226" spans="1:13" ht="16.5">
      <c r="A226" s="266"/>
      <c r="B226" s="270"/>
      <c r="C226" s="8" t="s">
        <v>1440</v>
      </c>
      <c r="D226" s="9" t="s">
        <v>14</v>
      </c>
      <c r="E226" s="182" t="s">
        <v>1478</v>
      </c>
      <c r="F226" s="186"/>
      <c r="G226" s="153" t="s">
        <v>41</v>
      </c>
      <c r="H226" s="9">
        <v>2.4119999999999999</v>
      </c>
      <c r="I226" s="187"/>
      <c r="J226" s="187"/>
      <c r="K226" s="187"/>
      <c r="L226" s="9">
        <v>12.5</v>
      </c>
      <c r="M226" s="179">
        <v>45657</v>
      </c>
    </row>
    <row r="227" spans="1:13" ht="16.5">
      <c r="A227" s="266"/>
      <c r="B227" s="270"/>
      <c r="C227" s="8" t="s">
        <v>1440</v>
      </c>
      <c r="D227" s="9" t="s">
        <v>14</v>
      </c>
      <c r="E227" s="182" t="s">
        <v>1479</v>
      </c>
      <c r="F227" s="186"/>
      <c r="G227" s="153" t="s">
        <v>41</v>
      </c>
      <c r="H227" s="9">
        <v>0.76300000000000001</v>
      </c>
      <c r="I227" s="187"/>
      <c r="J227" s="187"/>
      <c r="K227" s="187"/>
      <c r="L227" s="9">
        <v>4.5</v>
      </c>
      <c r="M227" s="179">
        <v>45657</v>
      </c>
    </row>
    <row r="228" spans="1:13" ht="17.25" thickBot="1">
      <c r="A228" s="258"/>
      <c r="B228" s="231"/>
      <c r="C228" s="162" t="s">
        <v>1441</v>
      </c>
      <c r="D228" s="156" t="s">
        <v>14</v>
      </c>
      <c r="E228" s="195" t="s">
        <v>1480</v>
      </c>
      <c r="F228" s="196"/>
      <c r="G228" s="174" t="s">
        <v>41</v>
      </c>
      <c r="H228" s="156">
        <v>0.45400000000000001</v>
      </c>
      <c r="I228" s="197"/>
      <c r="J228" s="197"/>
      <c r="K228" s="197"/>
      <c r="L228" s="156">
        <v>4.5</v>
      </c>
      <c r="M228" s="185">
        <v>45657</v>
      </c>
    </row>
    <row r="229" spans="1:13" ht="25.5">
      <c r="A229" s="17">
        <v>54</v>
      </c>
      <c r="B229" s="191" t="s">
        <v>1481</v>
      </c>
      <c r="C229" s="191" t="s">
        <v>1487</v>
      </c>
      <c r="D229" s="4" t="s">
        <v>14</v>
      </c>
      <c r="E229" s="280" t="s">
        <v>1494</v>
      </c>
      <c r="F229" s="4"/>
      <c r="G229" s="285" t="s">
        <v>16</v>
      </c>
      <c r="H229" s="287">
        <v>26</v>
      </c>
      <c r="I229" s="102"/>
      <c r="J229" s="102"/>
      <c r="K229" s="102"/>
      <c r="L229" s="285" t="s">
        <v>1499</v>
      </c>
      <c r="M229" s="271">
        <v>45657</v>
      </c>
    </row>
    <row r="230" spans="1:13" ht="25.5">
      <c r="A230" s="178">
        <v>53</v>
      </c>
      <c r="B230" s="153" t="s">
        <v>1482</v>
      </c>
      <c r="C230" s="153" t="s">
        <v>1488</v>
      </c>
      <c r="D230" s="9" t="s">
        <v>14</v>
      </c>
      <c r="E230" s="281"/>
      <c r="F230" s="9"/>
      <c r="G230" s="286"/>
      <c r="H230" s="288"/>
      <c r="I230" s="106"/>
      <c r="J230" s="106"/>
      <c r="K230" s="106"/>
      <c r="L230" s="286"/>
      <c r="M230" s="272"/>
    </row>
    <row r="231" spans="1:13" ht="25.5">
      <c r="A231" s="178">
        <v>54</v>
      </c>
      <c r="B231" s="153" t="s">
        <v>1483</v>
      </c>
      <c r="C231" s="153" t="s">
        <v>1489</v>
      </c>
      <c r="D231" s="9" t="s">
        <v>14</v>
      </c>
      <c r="E231" s="282"/>
      <c r="F231" s="9"/>
      <c r="G231" s="275"/>
      <c r="H231" s="289"/>
      <c r="I231" s="106"/>
      <c r="J231" s="106"/>
      <c r="K231" s="106"/>
      <c r="L231" s="275"/>
      <c r="M231" s="273"/>
    </row>
    <row r="232" spans="1:13" ht="34.5" customHeight="1">
      <c r="A232" s="258">
        <v>55</v>
      </c>
      <c r="B232" s="274" t="s">
        <v>1484</v>
      </c>
      <c r="C232" s="153" t="s">
        <v>1490</v>
      </c>
      <c r="D232" s="9" t="s">
        <v>14</v>
      </c>
      <c r="E232" s="153" t="s">
        <v>1495</v>
      </c>
      <c r="F232" s="9"/>
      <c r="G232" s="153" t="s">
        <v>19</v>
      </c>
      <c r="H232" s="106">
        <v>27.071999999999999</v>
      </c>
      <c r="I232" s="153">
        <v>9.5280000000000005</v>
      </c>
      <c r="J232" s="153">
        <v>17.544</v>
      </c>
      <c r="K232" s="106"/>
      <c r="L232" s="153" t="s">
        <v>452</v>
      </c>
      <c r="M232" s="179">
        <v>45657</v>
      </c>
    </row>
    <row r="233" spans="1:13" ht="14.25" customHeight="1">
      <c r="A233" s="276"/>
      <c r="B233" s="275"/>
      <c r="C233" s="153" t="s">
        <v>1491</v>
      </c>
      <c r="D233" s="9" t="s">
        <v>14</v>
      </c>
      <c r="E233" s="153" t="s">
        <v>1496</v>
      </c>
      <c r="F233" s="9"/>
      <c r="G233" s="153" t="s">
        <v>16</v>
      </c>
      <c r="H233" s="106">
        <v>15.074</v>
      </c>
      <c r="I233" s="106"/>
      <c r="J233" s="106"/>
      <c r="K233" s="106"/>
      <c r="L233" s="153" t="s">
        <v>112</v>
      </c>
      <c r="M233" s="179">
        <v>45657</v>
      </c>
    </row>
    <row r="234" spans="1:13">
      <c r="A234" s="178">
        <v>56</v>
      </c>
      <c r="B234" s="153" t="s">
        <v>1485</v>
      </c>
      <c r="C234" s="153" t="s">
        <v>1492</v>
      </c>
      <c r="D234" s="9" t="s">
        <v>14</v>
      </c>
      <c r="E234" s="182" t="s">
        <v>1497</v>
      </c>
      <c r="F234" s="9"/>
      <c r="G234" s="153" t="s">
        <v>16</v>
      </c>
      <c r="H234" s="106">
        <v>5.4489999999999998</v>
      </c>
      <c r="I234" s="106"/>
      <c r="J234" s="106"/>
      <c r="K234" s="106"/>
      <c r="L234" s="153" t="s">
        <v>233</v>
      </c>
      <c r="M234" s="179">
        <v>45657</v>
      </c>
    </row>
    <row r="235" spans="1:13" ht="15" thickBot="1">
      <c r="A235" s="18">
        <v>57</v>
      </c>
      <c r="B235" s="174" t="s">
        <v>1486</v>
      </c>
      <c r="C235" s="174" t="s">
        <v>1493</v>
      </c>
      <c r="D235" s="156" t="s">
        <v>14</v>
      </c>
      <c r="E235" s="205" t="s">
        <v>1498</v>
      </c>
      <c r="F235" s="156"/>
      <c r="G235" s="174" t="s">
        <v>34</v>
      </c>
      <c r="H235" s="111">
        <v>66.617000000000004</v>
      </c>
      <c r="I235" s="111"/>
      <c r="J235" s="111"/>
      <c r="K235" s="111"/>
      <c r="L235" s="174" t="s">
        <v>1500</v>
      </c>
      <c r="M235" s="185">
        <v>45657</v>
      </c>
    </row>
    <row r="236" spans="1:13">
      <c r="A236" s="277">
        <v>58</v>
      </c>
      <c r="B236" s="229" t="s">
        <v>1501</v>
      </c>
      <c r="C236" s="4" t="s">
        <v>1502</v>
      </c>
      <c r="D236" s="4" t="s">
        <v>14</v>
      </c>
      <c r="E236" s="201" t="s">
        <v>1516</v>
      </c>
      <c r="F236" s="4"/>
      <c r="G236" s="206" t="s">
        <v>1354</v>
      </c>
      <c r="H236" s="207">
        <f>666.862*2</f>
        <v>1333.7239999999999</v>
      </c>
      <c r="I236" s="102"/>
      <c r="J236" s="102"/>
      <c r="K236" s="102"/>
      <c r="L236" s="4"/>
      <c r="M236" s="177">
        <v>45657</v>
      </c>
    </row>
    <row r="237" spans="1:13">
      <c r="A237" s="278"/>
      <c r="B237" s="270"/>
      <c r="C237" s="9" t="s">
        <v>1503</v>
      </c>
      <c r="D237" s="9" t="s">
        <v>14</v>
      </c>
      <c r="E237" s="202" t="s">
        <v>1517</v>
      </c>
      <c r="F237" s="9"/>
      <c r="G237" s="153" t="s">
        <v>1354</v>
      </c>
      <c r="H237" s="203">
        <f>462.207*2</f>
        <v>924.41399999999999</v>
      </c>
      <c r="I237" s="106"/>
      <c r="J237" s="106"/>
      <c r="K237" s="106"/>
      <c r="L237" s="9"/>
      <c r="M237" s="179">
        <v>45657</v>
      </c>
    </row>
    <row r="238" spans="1:13">
      <c r="A238" s="278"/>
      <c r="B238" s="270"/>
      <c r="C238" s="9" t="s">
        <v>1504</v>
      </c>
      <c r="D238" s="9" t="s">
        <v>14</v>
      </c>
      <c r="E238" s="182" t="s">
        <v>1325</v>
      </c>
      <c r="F238" s="9"/>
      <c r="G238" s="153" t="s">
        <v>2312</v>
      </c>
      <c r="H238" s="203">
        <f>66.147*2</f>
        <v>132.29400000000001</v>
      </c>
      <c r="I238" s="106"/>
      <c r="J238" s="106"/>
      <c r="K238" s="106"/>
      <c r="L238" s="9"/>
      <c r="M238" s="179">
        <v>45657</v>
      </c>
    </row>
    <row r="239" spans="1:13">
      <c r="A239" s="278"/>
      <c r="B239" s="270"/>
      <c r="C239" s="9" t="s">
        <v>1505</v>
      </c>
      <c r="D239" s="9" t="s">
        <v>14</v>
      </c>
      <c r="E239" s="182" t="s">
        <v>1092</v>
      </c>
      <c r="F239" s="9"/>
      <c r="G239" s="9" t="s">
        <v>1354</v>
      </c>
      <c r="H239" s="204">
        <f>131.834*2</f>
        <v>263.66800000000001</v>
      </c>
      <c r="I239" s="106"/>
      <c r="J239" s="106"/>
      <c r="K239" s="106"/>
      <c r="L239" s="9"/>
      <c r="M239" s="179">
        <v>45657</v>
      </c>
    </row>
    <row r="240" spans="1:13">
      <c r="A240" s="278"/>
      <c r="B240" s="270"/>
      <c r="C240" s="9" t="s">
        <v>1506</v>
      </c>
      <c r="D240" s="9" t="s">
        <v>14</v>
      </c>
      <c r="E240" s="202" t="s">
        <v>1518</v>
      </c>
      <c r="F240" s="9"/>
      <c r="G240" s="9" t="s">
        <v>1386</v>
      </c>
      <c r="H240" s="204">
        <f>57.309*2</f>
        <v>114.61799999999999</v>
      </c>
      <c r="I240" s="106"/>
      <c r="J240" s="106"/>
      <c r="K240" s="106"/>
      <c r="L240" s="9"/>
      <c r="M240" s="179">
        <v>45657</v>
      </c>
    </row>
    <row r="241" spans="1:13">
      <c r="A241" s="278"/>
      <c r="B241" s="270"/>
      <c r="C241" s="9" t="s">
        <v>1507</v>
      </c>
      <c r="D241" s="9" t="s">
        <v>14</v>
      </c>
      <c r="E241" s="202" t="s">
        <v>1519</v>
      </c>
      <c r="F241" s="9"/>
      <c r="G241" s="9" t="s">
        <v>1386</v>
      </c>
      <c r="H241" s="204">
        <f>52.855*2</f>
        <v>105.71</v>
      </c>
      <c r="I241" s="106"/>
      <c r="J241" s="106"/>
      <c r="K241" s="106"/>
      <c r="L241" s="9"/>
      <c r="M241" s="179">
        <v>45657</v>
      </c>
    </row>
    <row r="242" spans="1:13">
      <c r="A242" s="278"/>
      <c r="B242" s="270"/>
      <c r="C242" s="9" t="s">
        <v>1508</v>
      </c>
      <c r="D242" s="9" t="s">
        <v>14</v>
      </c>
      <c r="E242" s="202" t="s">
        <v>1520</v>
      </c>
      <c r="F242" s="9"/>
      <c r="G242" s="9" t="s">
        <v>1386</v>
      </c>
      <c r="H242" s="204">
        <f>27.189*2</f>
        <v>54.378</v>
      </c>
      <c r="I242" s="106"/>
      <c r="J242" s="106"/>
      <c r="K242" s="106"/>
      <c r="L242" s="9"/>
      <c r="M242" s="179">
        <v>45657</v>
      </c>
    </row>
    <row r="243" spans="1:13">
      <c r="A243" s="278"/>
      <c r="B243" s="270"/>
      <c r="C243" s="9" t="s">
        <v>494</v>
      </c>
      <c r="D243" s="9" t="s">
        <v>14</v>
      </c>
      <c r="E243" s="202" t="s">
        <v>1521</v>
      </c>
      <c r="F243" s="9"/>
      <c r="G243" s="9" t="s">
        <v>16</v>
      </c>
      <c r="H243" s="204">
        <v>0</v>
      </c>
      <c r="I243" s="106"/>
      <c r="J243" s="106"/>
      <c r="K243" s="106"/>
      <c r="L243" s="9"/>
      <c r="M243" s="179">
        <v>45657</v>
      </c>
    </row>
    <row r="244" spans="1:13">
      <c r="A244" s="278"/>
      <c r="B244" s="270"/>
      <c r="C244" s="9" t="s">
        <v>1509</v>
      </c>
      <c r="D244" s="9" t="s">
        <v>14</v>
      </c>
      <c r="E244" s="202" t="s">
        <v>1522</v>
      </c>
      <c r="F244" s="9"/>
      <c r="G244" s="9" t="s">
        <v>1530</v>
      </c>
      <c r="H244" s="204">
        <v>0.1</v>
      </c>
      <c r="I244" s="106"/>
      <c r="J244" s="106"/>
      <c r="K244" s="106"/>
      <c r="L244" s="9"/>
      <c r="M244" s="179">
        <v>45657</v>
      </c>
    </row>
    <row r="245" spans="1:13">
      <c r="A245" s="278"/>
      <c r="B245" s="270"/>
      <c r="C245" s="9" t="s">
        <v>1510</v>
      </c>
      <c r="D245" s="9" t="s">
        <v>14</v>
      </c>
      <c r="E245" s="202" t="s">
        <v>1523</v>
      </c>
      <c r="F245" s="9"/>
      <c r="G245" s="9" t="s">
        <v>16</v>
      </c>
      <c r="H245" s="204">
        <v>0.7</v>
      </c>
      <c r="I245" s="106"/>
      <c r="J245" s="106"/>
      <c r="K245" s="106"/>
      <c r="L245" s="9"/>
      <c r="M245" s="179">
        <v>45657</v>
      </c>
    </row>
    <row r="246" spans="1:13">
      <c r="A246" s="278"/>
      <c r="B246" s="270"/>
      <c r="C246" s="9" t="s">
        <v>805</v>
      </c>
      <c r="D246" s="9" t="s">
        <v>14</v>
      </c>
      <c r="E246" s="202" t="s">
        <v>1524</v>
      </c>
      <c r="F246" s="9"/>
      <c r="G246" s="9" t="s">
        <v>16</v>
      </c>
      <c r="H246" s="204">
        <v>0.05</v>
      </c>
      <c r="I246" s="106"/>
      <c r="J246" s="106"/>
      <c r="K246" s="106"/>
      <c r="L246" s="9"/>
      <c r="M246" s="179">
        <v>45657</v>
      </c>
    </row>
    <row r="247" spans="1:13">
      <c r="A247" s="278"/>
      <c r="B247" s="270"/>
      <c r="C247" s="9" t="s">
        <v>1511</v>
      </c>
      <c r="D247" s="9" t="s">
        <v>14</v>
      </c>
      <c r="E247" s="202" t="s">
        <v>1525</v>
      </c>
      <c r="F247" s="9"/>
      <c r="G247" s="9" t="s">
        <v>16</v>
      </c>
      <c r="H247" s="204">
        <v>0.05</v>
      </c>
      <c r="I247" s="106"/>
      <c r="J247" s="106"/>
      <c r="K247" s="106"/>
      <c r="L247" s="9"/>
      <c r="M247" s="179">
        <v>45657</v>
      </c>
    </row>
    <row r="248" spans="1:13">
      <c r="A248" s="278"/>
      <c r="B248" s="270"/>
      <c r="C248" s="9" t="s">
        <v>1512</v>
      </c>
      <c r="D248" s="9" t="s">
        <v>14</v>
      </c>
      <c r="E248" s="202" t="s">
        <v>1526</v>
      </c>
      <c r="F248" s="9"/>
      <c r="G248" s="9" t="s">
        <v>1354</v>
      </c>
      <c r="H248" s="204">
        <f>386.474*2</f>
        <v>772.94799999999998</v>
      </c>
      <c r="I248" s="106"/>
      <c r="J248" s="106"/>
      <c r="K248" s="106"/>
      <c r="L248" s="9"/>
      <c r="M248" s="179">
        <v>45657</v>
      </c>
    </row>
    <row r="249" spans="1:13">
      <c r="A249" s="278"/>
      <c r="B249" s="270"/>
      <c r="C249" s="9" t="s">
        <v>1513</v>
      </c>
      <c r="D249" s="9" t="s">
        <v>14</v>
      </c>
      <c r="E249" s="202" t="s">
        <v>1527</v>
      </c>
      <c r="F249" s="9"/>
      <c r="G249" s="9" t="s">
        <v>1354</v>
      </c>
      <c r="H249" s="204">
        <f>33.216*2</f>
        <v>66.432000000000002</v>
      </c>
      <c r="I249" s="106"/>
      <c r="J249" s="106"/>
      <c r="K249" s="106"/>
      <c r="L249" s="9"/>
      <c r="M249" s="179">
        <v>45657</v>
      </c>
    </row>
    <row r="250" spans="1:13">
      <c r="A250" s="278"/>
      <c r="B250" s="270"/>
      <c r="C250" s="9" t="s">
        <v>1514</v>
      </c>
      <c r="D250" s="9" t="s">
        <v>14</v>
      </c>
      <c r="E250" s="202" t="s">
        <v>1528</v>
      </c>
      <c r="F250" s="9"/>
      <c r="G250" s="9" t="s">
        <v>1354</v>
      </c>
      <c r="H250" s="204">
        <f>27.844*2</f>
        <v>55.688000000000002</v>
      </c>
      <c r="I250" s="106"/>
      <c r="J250" s="106"/>
      <c r="K250" s="106"/>
      <c r="L250" s="9"/>
      <c r="M250" s="179">
        <v>45657</v>
      </c>
    </row>
    <row r="251" spans="1:13" ht="15" thickBot="1">
      <c r="A251" s="279"/>
      <c r="B251" s="231"/>
      <c r="C251" s="156" t="s">
        <v>1515</v>
      </c>
      <c r="D251" s="156" t="s">
        <v>14</v>
      </c>
      <c r="E251" s="214" t="s">
        <v>1529</v>
      </c>
      <c r="F251" s="156"/>
      <c r="G251" s="156" t="s">
        <v>1354</v>
      </c>
      <c r="H251" s="215">
        <f>55.108*2</f>
        <v>110.21599999999999</v>
      </c>
      <c r="I251" s="111"/>
      <c r="J251" s="111"/>
      <c r="K251" s="111"/>
      <c r="L251" s="156"/>
      <c r="M251" s="185">
        <v>45657</v>
      </c>
    </row>
    <row r="252" spans="1:13" ht="25.5" customHeight="1">
      <c r="A252" s="224">
        <v>59</v>
      </c>
      <c r="B252" s="290" t="s">
        <v>1531</v>
      </c>
      <c r="C252" s="140" t="s">
        <v>1532</v>
      </c>
      <c r="D252" s="4" t="s">
        <v>14</v>
      </c>
      <c r="E252" s="4" t="s">
        <v>1772</v>
      </c>
      <c r="F252" s="216" t="s">
        <v>1773</v>
      </c>
      <c r="G252" s="4" t="s">
        <v>41</v>
      </c>
      <c r="H252" s="217">
        <v>0.22500000000000001</v>
      </c>
      <c r="I252" s="218"/>
      <c r="J252" s="218"/>
      <c r="K252" s="218"/>
      <c r="L252" s="217" t="s">
        <v>52</v>
      </c>
      <c r="M252" s="177">
        <v>45657</v>
      </c>
    </row>
    <row r="253" spans="1:13">
      <c r="A253" s="228"/>
      <c r="B253" s="291"/>
      <c r="C253" s="8" t="s">
        <v>1533</v>
      </c>
      <c r="D253" s="9" t="s">
        <v>14</v>
      </c>
      <c r="E253" s="9" t="s">
        <v>1774</v>
      </c>
      <c r="F253" s="209" t="s">
        <v>1775</v>
      </c>
      <c r="G253" s="9" t="s">
        <v>41</v>
      </c>
      <c r="H253" s="213">
        <v>0.21</v>
      </c>
      <c r="I253" s="199"/>
      <c r="J253" s="199"/>
      <c r="K253" s="199"/>
      <c r="L253" s="200" t="s">
        <v>52</v>
      </c>
      <c r="M253" s="179">
        <v>45657</v>
      </c>
    </row>
    <row r="254" spans="1:13">
      <c r="A254" s="228"/>
      <c r="B254" s="291"/>
      <c r="C254" s="8" t="s">
        <v>1534</v>
      </c>
      <c r="D254" s="9" t="s">
        <v>14</v>
      </c>
      <c r="E254" s="9" t="s">
        <v>1776</v>
      </c>
      <c r="F254" s="210" t="s">
        <v>1777</v>
      </c>
      <c r="G254" s="9" t="s">
        <v>41</v>
      </c>
      <c r="H254" s="154">
        <v>0.9</v>
      </c>
      <c r="I254" s="106"/>
      <c r="J254" s="106"/>
      <c r="K254" s="198"/>
      <c r="L254" s="200" t="s">
        <v>52</v>
      </c>
      <c r="M254" s="179">
        <v>45657</v>
      </c>
    </row>
    <row r="255" spans="1:13">
      <c r="A255" s="228"/>
      <c r="B255" s="291"/>
      <c r="C255" s="8" t="s">
        <v>1535</v>
      </c>
      <c r="D255" s="9" t="s">
        <v>14</v>
      </c>
      <c r="E255" s="9" t="s">
        <v>1778</v>
      </c>
      <c r="F255" s="210" t="s">
        <v>1779</v>
      </c>
      <c r="G255" s="9" t="s">
        <v>41</v>
      </c>
      <c r="H255" s="106">
        <v>0.45500000000000002</v>
      </c>
      <c r="I255" s="154"/>
      <c r="J255" s="154"/>
      <c r="K255" s="198"/>
      <c r="L255" s="200" t="s">
        <v>52</v>
      </c>
      <c r="M255" s="179">
        <v>45657</v>
      </c>
    </row>
    <row r="256" spans="1:13">
      <c r="A256" s="228"/>
      <c r="B256" s="291"/>
      <c r="C256" s="8" t="s">
        <v>1536</v>
      </c>
      <c r="D256" s="9" t="s">
        <v>14</v>
      </c>
      <c r="E256" s="9" t="s">
        <v>1780</v>
      </c>
      <c r="F256" s="210" t="s">
        <v>1781</v>
      </c>
      <c r="G256" s="9" t="s">
        <v>41</v>
      </c>
      <c r="H256" s="213">
        <v>0.21099999999999999</v>
      </c>
      <c r="I256" s="154"/>
      <c r="J256" s="154"/>
      <c r="K256" s="198"/>
      <c r="L256" s="200" t="s">
        <v>2289</v>
      </c>
      <c r="M256" s="179">
        <v>45657</v>
      </c>
    </row>
    <row r="257" spans="1:13">
      <c r="A257" s="228"/>
      <c r="B257" s="291"/>
      <c r="C257" s="8" t="s">
        <v>1537</v>
      </c>
      <c r="D257" s="9" t="s">
        <v>14</v>
      </c>
      <c r="E257" s="9" t="s">
        <v>1782</v>
      </c>
      <c r="F257" s="210" t="s">
        <v>1783</v>
      </c>
      <c r="G257" s="9" t="s">
        <v>41</v>
      </c>
      <c r="H257" s="213">
        <v>0.30099999999999999</v>
      </c>
      <c r="I257" s="198"/>
      <c r="J257" s="198"/>
      <c r="K257" s="198"/>
      <c r="L257" s="200" t="s">
        <v>2289</v>
      </c>
      <c r="M257" s="179">
        <v>45657</v>
      </c>
    </row>
    <row r="258" spans="1:13">
      <c r="A258" s="228"/>
      <c r="B258" s="291"/>
      <c r="C258" s="8" t="s">
        <v>1538</v>
      </c>
      <c r="D258" s="9" t="s">
        <v>14</v>
      </c>
      <c r="E258" s="9" t="s">
        <v>1784</v>
      </c>
      <c r="F258" s="210" t="s">
        <v>1785</v>
      </c>
      <c r="G258" s="9" t="s">
        <v>41</v>
      </c>
      <c r="H258" s="200">
        <v>0.28199999999999997</v>
      </c>
      <c r="I258" s="198"/>
      <c r="J258" s="198"/>
      <c r="K258" s="198"/>
      <c r="L258" s="200" t="s">
        <v>2289</v>
      </c>
      <c r="M258" s="179">
        <v>45657</v>
      </c>
    </row>
    <row r="259" spans="1:13">
      <c r="A259" s="228"/>
      <c r="B259" s="291"/>
      <c r="C259" s="8" t="s">
        <v>1539</v>
      </c>
      <c r="D259" s="9" t="s">
        <v>14</v>
      </c>
      <c r="E259" s="9" t="s">
        <v>1786</v>
      </c>
      <c r="F259" s="210" t="s">
        <v>1787</v>
      </c>
      <c r="G259" s="9" t="s">
        <v>41</v>
      </c>
      <c r="H259" s="213">
        <v>0.51</v>
      </c>
      <c r="I259" s="198"/>
      <c r="J259" s="198"/>
      <c r="K259" s="198"/>
      <c r="L259" s="200" t="s">
        <v>2289</v>
      </c>
      <c r="M259" s="179">
        <v>45657</v>
      </c>
    </row>
    <row r="260" spans="1:13">
      <c r="A260" s="228"/>
      <c r="B260" s="291"/>
      <c r="C260" s="8" t="s">
        <v>1540</v>
      </c>
      <c r="D260" s="9" t="s">
        <v>14</v>
      </c>
      <c r="E260" s="9" t="s">
        <v>1788</v>
      </c>
      <c r="F260" s="210" t="s">
        <v>1789</v>
      </c>
      <c r="G260" s="9" t="s">
        <v>41</v>
      </c>
      <c r="H260" s="200">
        <v>0.373</v>
      </c>
      <c r="I260" s="198"/>
      <c r="J260" s="198"/>
      <c r="K260" s="198"/>
      <c r="L260" s="200" t="s">
        <v>2289</v>
      </c>
      <c r="M260" s="179">
        <v>45657</v>
      </c>
    </row>
    <row r="261" spans="1:13">
      <c r="A261" s="228"/>
      <c r="B261" s="291"/>
      <c r="C261" s="8" t="s">
        <v>1541</v>
      </c>
      <c r="D261" s="9" t="s">
        <v>14</v>
      </c>
      <c r="E261" s="9" t="s">
        <v>1790</v>
      </c>
      <c r="F261" s="210" t="s">
        <v>1791</v>
      </c>
      <c r="G261" s="9" t="s">
        <v>41</v>
      </c>
      <c r="H261" s="200">
        <v>0.42099999999999999</v>
      </c>
      <c r="I261" s="198"/>
      <c r="J261" s="198"/>
      <c r="K261" s="198"/>
      <c r="L261" s="200" t="s">
        <v>2289</v>
      </c>
      <c r="M261" s="179">
        <v>45657</v>
      </c>
    </row>
    <row r="262" spans="1:13">
      <c r="A262" s="228"/>
      <c r="B262" s="291"/>
      <c r="C262" s="8" t="s">
        <v>1542</v>
      </c>
      <c r="D262" s="9" t="s">
        <v>14</v>
      </c>
      <c r="E262" s="9" t="s">
        <v>1792</v>
      </c>
      <c r="F262" s="210" t="s">
        <v>1793</v>
      </c>
      <c r="G262" s="9" t="s">
        <v>41</v>
      </c>
      <c r="H262" s="200">
        <v>0.152</v>
      </c>
      <c r="I262" s="198"/>
      <c r="J262" s="198"/>
      <c r="K262" s="198"/>
      <c r="L262" s="200" t="s">
        <v>2289</v>
      </c>
      <c r="M262" s="179">
        <v>45657</v>
      </c>
    </row>
    <row r="263" spans="1:13">
      <c r="A263" s="228"/>
      <c r="B263" s="291"/>
      <c r="C263" s="8" t="s">
        <v>1543</v>
      </c>
      <c r="D263" s="9" t="s">
        <v>14</v>
      </c>
      <c r="E263" s="9" t="s">
        <v>1794</v>
      </c>
      <c r="F263" s="210" t="s">
        <v>1795</v>
      </c>
      <c r="G263" s="9" t="s">
        <v>41</v>
      </c>
      <c r="H263" s="200">
        <v>0.58399999999999996</v>
      </c>
      <c r="I263" s="198"/>
      <c r="J263" s="198"/>
      <c r="K263" s="198"/>
      <c r="L263" s="200" t="s">
        <v>2289</v>
      </c>
      <c r="M263" s="179">
        <v>45657</v>
      </c>
    </row>
    <row r="264" spans="1:13">
      <c r="A264" s="228"/>
      <c r="B264" s="291"/>
      <c r="C264" s="8" t="s">
        <v>1544</v>
      </c>
      <c r="D264" s="9" t="s">
        <v>14</v>
      </c>
      <c r="E264" s="9" t="s">
        <v>1796</v>
      </c>
      <c r="F264" s="210" t="s">
        <v>1797</v>
      </c>
      <c r="G264" s="9" t="s">
        <v>41</v>
      </c>
      <c r="H264" s="200">
        <v>0.14299999999999999</v>
      </c>
      <c r="I264" s="198"/>
      <c r="J264" s="198"/>
      <c r="K264" s="198"/>
      <c r="L264" s="200" t="s">
        <v>2289</v>
      </c>
      <c r="M264" s="179">
        <v>45657</v>
      </c>
    </row>
    <row r="265" spans="1:13">
      <c r="A265" s="228"/>
      <c r="B265" s="291"/>
      <c r="C265" s="8" t="s">
        <v>1545</v>
      </c>
      <c r="D265" s="9" t="s">
        <v>14</v>
      </c>
      <c r="E265" s="9" t="s">
        <v>1798</v>
      </c>
      <c r="F265" s="210" t="s">
        <v>1799</v>
      </c>
      <c r="G265" s="9" t="s">
        <v>41</v>
      </c>
      <c r="H265" s="213">
        <v>1.54</v>
      </c>
      <c r="I265" s="198"/>
      <c r="J265" s="198"/>
      <c r="K265" s="198"/>
      <c r="L265" s="200" t="s">
        <v>2289</v>
      </c>
      <c r="M265" s="179">
        <v>45657</v>
      </c>
    </row>
    <row r="266" spans="1:13">
      <c r="A266" s="228"/>
      <c r="B266" s="291"/>
      <c r="C266" s="8" t="s">
        <v>1546</v>
      </c>
      <c r="D266" s="9" t="s">
        <v>14</v>
      </c>
      <c r="E266" s="9" t="s">
        <v>1800</v>
      </c>
      <c r="F266" s="210" t="s">
        <v>1801</v>
      </c>
      <c r="G266" s="9" t="s">
        <v>41</v>
      </c>
      <c r="H266" s="213">
        <v>1.99</v>
      </c>
      <c r="I266" s="198"/>
      <c r="J266" s="198"/>
      <c r="K266" s="198"/>
      <c r="L266" s="200" t="s">
        <v>52</v>
      </c>
      <c r="M266" s="179">
        <v>45657</v>
      </c>
    </row>
    <row r="267" spans="1:13">
      <c r="A267" s="228"/>
      <c r="B267" s="291"/>
      <c r="C267" s="8" t="s">
        <v>1547</v>
      </c>
      <c r="D267" s="9" t="s">
        <v>14</v>
      </c>
      <c r="E267" s="9" t="s">
        <v>1802</v>
      </c>
      <c r="F267" s="210" t="s">
        <v>1803</v>
      </c>
      <c r="G267" s="9" t="s">
        <v>41</v>
      </c>
      <c r="H267" s="213">
        <v>0.66500000000000004</v>
      </c>
      <c r="I267" s="198"/>
      <c r="J267" s="198"/>
      <c r="K267" s="198"/>
      <c r="L267" s="200" t="s">
        <v>52</v>
      </c>
      <c r="M267" s="179">
        <v>45657</v>
      </c>
    </row>
    <row r="268" spans="1:13">
      <c r="A268" s="228"/>
      <c r="B268" s="291"/>
      <c r="C268" s="8" t="s">
        <v>1548</v>
      </c>
      <c r="D268" s="9" t="s">
        <v>14</v>
      </c>
      <c r="E268" s="9" t="s">
        <v>1804</v>
      </c>
      <c r="F268" s="210" t="s">
        <v>1805</v>
      </c>
      <c r="G268" s="9" t="s">
        <v>41</v>
      </c>
      <c r="H268" s="200">
        <v>0.40300000000000002</v>
      </c>
      <c r="I268" s="199"/>
      <c r="J268" s="199"/>
      <c r="K268" s="199"/>
      <c r="L268" s="200" t="s">
        <v>52</v>
      </c>
      <c r="M268" s="179">
        <v>45657</v>
      </c>
    </row>
    <row r="269" spans="1:13">
      <c r="A269" s="228"/>
      <c r="B269" s="291"/>
      <c r="C269" s="8" t="s">
        <v>1549</v>
      </c>
      <c r="D269" s="9" t="s">
        <v>14</v>
      </c>
      <c r="E269" s="9" t="s">
        <v>1806</v>
      </c>
      <c r="F269" s="209" t="s">
        <v>1807</v>
      </c>
      <c r="G269" s="9" t="s">
        <v>41</v>
      </c>
      <c r="H269" s="213">
        <v>6.9000000000000006E-2</v>
      </c>
      <c r="I269" s="199"/>
      <c r="J269" s="199"/>
      <c r="K269" s="199"/>
      <c r="L269" s="200" t="s">
        <v>52</v>
      </c>
      <c r="M269" s="179">
        <v>45657</v>
      </c>
    </row>
    <row r="270" spans="1:13">
      <c r="A270" s="228"/>
      <c r="B270" s="291"/>
      <c r="C270" s="8" t="s">
        <v>1550</v>
      </c>
      <c r="D270" s="9" t="s">
        <v>14</v>
      </c>
      <c r="E270" s="9" t="s">
        <v>1808</v>
      </c>
      <c r="F270" s="211" t="s">
        <v>1809</v>
      </c>
      <c r="G270" s="9" t="s">
        <v>41</v>
      </c>
      <c r="H270" s="200">
        <v>0.51400000000000001</v>
      </c>
      <c r="I270" s="199"/>
      <c r="J270" s="199"/>
      <c r="K270" s="199"/>
      <c r="L270" s="200" t="s">
        <v>52</v>
      </c>
      <c r="M270" s="179">
        <v>45657</v>
      </c>
    </row>
    <row r="271" spans="1:13">
      <c r="A271" s="228"/>
      <c r="B271" s="291"/>
      <c r="C271" s="8" t="s">
        <v>1551</v>
      </c>
      <c r="D271" s="9" t="s">
        <v>14</v>
      </c>
      <c r="E271" s="9" t="s">
        <v>1810</v>
      </c>
      <c r="F271" s="209" t="s">
        <v>1811</v>
      </c>
      <c r="G271" s="9" t="s">
        <v>41</v>
      </c>
      <c r="H271" s="200">
        <v>1.601</v>
      </c>
      <c r="I271" s="199"/>
      <c r="J271" s="199"/>
      <c r="K271" s="199"/>
      <c r="L271" s="200" t="s">
        <v>2290</v>
      </c>
      <c r="M271" s="179">
        <v>45657</v>
      </c>
    </row>
    <row r="272" spans="1:13">
      <c r="A272" s="228"/>
      <c r="B272" s="291"/>
      <c r="C272" s="8" t="s">
        <v>1552</v>
      </c>
      <c r="D272" s="9" t="s">
        <v>14</v>
      </c>
      <c r="E272" s="9" t="s">
        <v>1812</v>
      </c>
      <c r="F272" s="210" t="s">
        <v>1813</v>
      </c>
      <c r="G272" s="9" t="s">
        <v>41</v>
      </c>
      <c r="H272" s="200">
        <v>0.52500000000000002</v>
      </c>
      <c r="I272" s="199"/>
      <c r="J272" s="199"/>
      <c r="K272" s="199"/>
      <c r="L272" s="200" t="s">
        <v>52</v>
      </c>
      <c r="M272" s="179">
        <v>45657</v>
      </c>
    </row>
    <row r="273" spans="1:13">
      <c r="A273" s="228"/>
      <c r="B273" s="291"/>
      <c r="C273" s="8" t="s">
        <v>1553</v>
      </c>
      <c r="D273" s="9" t="s">
        <v>14</v>
      </c>
      <c r="E273" s="9" t="s">
        <v>1814</v>
      </c>
      <c r="F273" s="211" t="s">
        <v>1815</v>
      </c>
      <c r="G273" s="9" t="s">
        <v>41</v>
      </c>
      <c r="H273" s="200">
        <v>0.621</v>
      </c>
      <c r="I273" s="199"/>
      <c r="J273" s="199"/>
      <c r="K273" s="199"/>
      <c r="L273" s="200" t="s">
        <v>52</v>
      </c>
      <c r="M273" s="179">
        <v>45657</v>
      </c>
    </row>
    <row r="274" spans="1:13">
      <c r="A274" s="228"/>
      <c r="B274" s="291"/>
      <c r="C274" s="8" t="s">
        <v>1554</v>
      </c>
      <c r="D274" s="9" t="s">
        <v>14</v>
      </c>
      <c r="E274" s="9" t="s">
        <v>1816</v>
      </c>
      <c r="F274" s="209" t="s">
        <v>1817</v>
      </c>
      <c r="G274" s="9" t="s">
        <v>41</v>
      </c>
      <c r="H274" s="200">
        <v>1.6559999999999999</v>
      </c>
      <c r="I274" s="199"/>
      <c r="J274" s="199"/>
      <c r="K274" s="199"/>
      <c r="L274" s="200" t="s">
        <v>88</v>
      </c>
      <c r="M274" s="179">
        <v>45657</v>
      </c>
    </row>
    <row r="275" spans="1:13">
      <c r="A275" s="228"/>
      <c r="B275" s="291"/>
      <c r="C275" s="8" t="s">
        <v>1554</v>
      </c>
      <c r="D275" s="9" t="s">
        <v>14</v>
      </c>
      <c r="E275" s="9" t="s">
        <v>1818</v>
      </c>
      <c r="F275" s="209" t="s">
        <v>1819</v>
      </c>
      <c r="G275" s="9" t="s">
        <v>41</v>
      </c>
      <c r="H275" s="200">
        <v>1.4650000000000001</v>
      </c>
      <c r="I275" s="199"/>
      <c r="J275" s="199"/>
      <c r="K275" s="199"/>
      <c r="L275" s="200" t="s">
        <v>88</v>
      </c>
      <c r="M275" s="179">
        <v>45657</v>
      </c>
    </row>
    <row r="276" spans="1:13">
      <c r="A276" s="228"/>
      <c r="B276" s="291"/>
      <c r="C276" s="8" t="s">
        <v>1555</v>
      </c>
      <c r="D276" s="9" t="s">
        <v>14</v>
      </c>
      <c r="E276" s="9" t="s">
        <v>1820</v>
      </c>
      <c r="F276" s="211" t="s">
        <v>1821</v>
      </c>
      <c r="G276" s="9" t="s">
        <v>41</v>
      </c>
      <c r="H276" s="213">
        <v>0.46</v>
      </c>
      <c r="I276" s="199"/>
      <c r="J276" s="199"/>
      <c r="K276" s="199"/>
      <c r="L276" s="200" t="s">
        <v>2291</v>
      </c>
      <c r="M276" s="179">
        <v>45657</v>
      </c>
    </row>
    <row r="277" spans="1:13">
      <c r="A277" s="228"/>
      <c r="B277" s="291"/>
      <c r="C277" s="8" t="s">
        <v>1556</v>
      </c>
      <c r="D277" s="9" t="s">
        <v>14</v>
      </c>
      <c r="E277" s="9" t="s">
        <v>1822</v>
      </c>
      <c r="F277" s="210" t="s">
        <v>1823</v>
      </c>
      <c r="G277" s="9" t="s">
        <v>41</v>
      </c>
      <c r="H277" s="200">
        <v>0.64100000000000001</v>
      </c>
      <c r="I277" s="199"/>
      <c r="J277" s="199"/>
      <c r="K277" s="199"/>
      <c r="L277" s="200" t="s">
        <v>52</v>
      </c>
      <c r="M277" s="179">
        <v>45657</v>
      </c>
    </row>
    <row r="278" spans="1:13">
      <c r="A278" s="228"/>
      <c r="B278" s="291"/>
      <c r="C278" s="8" t="s">
        <v>1557</v>
      </c>
      <c r="D278" s="9" t="s">
        <v>14</v>
      </c>
      <c r="E278" s="9" t="s">
        <v>1824</v>
      </c>
      <c r="F278" s="209" t="s">
        <v>1825</v>
      </c>
      <c r="G278" s="9" t="s">
        <v>41</v>
      </c>
      <c r="H278" s="200">
        <v>3.5870000000000002</v>
      </c>
      <c r="I278" s="199"/>
      <c r="J278" s="199"/>
      <c r="K278" s="199"/>
      <c r="L278" s="200" t="s">
        <v>52</v>
      </c>
      <c r="M278" s="179">
        <v>45657</v>
      </c>
    </row>
    <row r="279" spans="1:13">
      <c r="A279" s="228"/>
      <c r="B279" s="291"/>
      <c r="C279" s="8" t="s">
        <v>1558</v>
      </c>
      <c r="D279" s="9" t="s">
        <v>14</v>
      </c>
      <c r="E279" s="9" t="s">
        <v>1826</v>
      </c>
      <c r="F279" s="209" t="s">
        <v>1827</v>
      </c>
      <c r="G279" s="9" t="s">
        <v>41</v>
      </c>
      <c r="H279" s="213">
        <v>0.39</v>
      </c>
      <c r="I279" s="199"/>
      <c r="J279" s="199"/>
      <c r="K279" s="199"/>
      <c r="L279" s="200" t="s">
        <v>52</v>
      </c>
      <c r="M279" s="179">
        <v>45657</v>
      </c>
    </row>
    <row r="280" spans="1:13">
      <c r="A280" s="228"/>
      <c r="B280" s="291"/>
      <c r="C280" s="8" t="s">
        <v>1559</v>
      </c>
      <c r="D280" s="9" t="s">
        <v>14</v>
      </c>
      <c r="E280" s="9" t="s">
        <v>1828</v>
      </c>
      <c r="F280" s="209" t="s">
        <v>1829</v>
      </c>
      <c r="G280" s="9" t="s">
        <v>41</v>
      </c>
      <c r="H280" s="200">
        <v>5.0940000000000003</v>
      </c>
      <c r="I280" s="199"/>
      <c r="J280" s="199"/>
      <c r="K280" s="199"/>
      <c r="L280" s="200" t="s">
        <v>52</v>
      </c>
      <c r="M280" s="179">
        <v>45657</v>
      </c>
    </row>
    <row r="281" spans="1:13">
      <c r="A281" s="228"/>
      <c r="B281" s="291"/>
      <c r="C281" s="8" t="s">
        <v>1560</v>
      </c>
      <c r="D281" s="9" t="s">
        <v>14</v>
      </c>
      <c r="E281" s="9" t="s">
        <v>1830</v>
      </c>
      <c r="F281" s="212" t="s">
        <v>1830</v>
      </c>
      <c r="G281" s="9" t="s">
        <v>16</v>
      </c>
      <c r="H281" s="200">
        <v>4.3470000000000004</v>
      </c>
      <c r="I281" s="199"/>
      <c r="J281" s="199"/>
      <c r="K281" s="199"/>
      <c r="L281" s="200" t="s">
        <v>88</v>
      </c>
      <c r="M281" s="179">
        <v>45657</v>
      </c>
    </row>
    <row r="282" spans="1:13">
      <c r="A282" s="228"/>
      <c r="B282" s="291"/>
      <c r="C282" s="8" t="s">
        <v>1561</v>
      </c>
      <c r="D282" s="9" t="s">
        <v>14</v>
      </c>
      <c r="E282" s="9" t="s">
        <v>1831</v>
      </c>
      <c r="F282" s="210" t="s">
        <v>1832</v>
      </c>
      <c r="G282" s="9" t="s">
        <v>41</v>
      </c>
      <c r="H282" s="200">
        <v>1.5980000000000001</v>
      </c>
      <c r="I282" s="199"/>
      <c r="J282" s="199"/>
      <c r="K282" s="199"/>
      <c r="L282" s="200" t="s">
        <v>52</v>
      </c>
      <c r="M282" s="179">
        <v>45657</v>
      </c>
    </row>
    <row r="283" spans="1:13">
      <c r="A283" s="228"/>
      <c r="B283" s="291"/>
      <c r="C283" s="8" t="s">
        <v>1562</v>
      </c>
      <c r="D283" s="9" t="s">
        <v>14</v>
      </c>
      <c r="E283" s="9" t="s">
        <v>1833</v>
      </c>
      <c r="F283" s="210"/>
      <c r="G283" s="9" t="s">
        <v>41</v>
      </c>
      <c r="H283" s="200">
        <v>4.6349999999999998</v>
      </c>
      <c r="I283" s="199"/>
      <c r="J283" s="199"/>
      <c r="K283" s="199"/>
      <c r="L283" s="200" t="s">
        <v>356</v>
      </c>
      <c r="M283" s="179">
        <v>45657</v>
      </c>
    </row>
    <row r="284" spans="1:13">
      <c r="A284" s="228"/>
      <c r="B284" s="291"/>
      <c r="C284" s="8" t="s">
        <v>1563</v>
      </c>
      <c r="D284" s="9" t="s">
        <v>14</v>
      </c>
      <c r="E284" s="9" t="s">
        <v>1834</v>
      </c>
      <c r="F284" s="210"/>
      <c r="G284" s="9" t="s">
        <v>41</v>
      </c>
      <c r="H284" s="200">
        <v>7.3150000000000004</v>
      </c>
      <c r="I284" s="199"/>
      <c r="J284" s="199"/>
      <c r="K284" s="199"/>
      <c r="L284" s="200" t="s">
        <v>356</v>
      </c>
      <c r="M284" s="179">
        <v>45657</v>
      </c>
    </row>
    <row r="285" spans="1:13">
      <c r="A285" s="228"/>
      <c r="B285" s="291"/>
      <c r="C285" s="8" t="s">
        <v>1564</v>
      </c>
      <c r="D285" s="9" t="s">
        <v>14</v>
      </c>
      <c r="E285" s="9" t="s">
        <v>1835</v>
      </c>
      <c r="F285" s="209"/>
      <c r="G285" s="9" t="s">
        <v>41</v>
      </c>
      <c r="H285" s="200">
        <v>8.0649999999999995</v>
      </c>
      <c r="I285" s="199"/>
      <c r="J285" s="199"/>
      <c r="K285" s="199"/>
      <c r="L285" s="200" t="s">
        <v>2290</v>
      </c>
      <c r="M285" s="179">
        <v>45657</v>
      </c>
    </row>
    <row r="286" spans="1:13">
      <c r="A286" s="228"/>
      <c r="B286" s="291"/>
      <c r="C286" s="8" t="s">
        <v>1565</v>
      </c>
      <c r="D286" s="9" t="s">
        <v>14</v>
      </c>
      <c r="E286" s="9" t="s">
        <v>1836</v>
      </c>
      <c r="F286" s="209" t="s">
        <v>1837</v>
      </c>
      <c r="G286" s="9" t="s">
        <v>41</v>
      </c>
      <c r="H286" s="200">
        <v>0.20899999999999999</v>
      </c>
      <c r="I286" s="199"/>
      <c r="J286" s="199"/>
      <c r="K286" s="199"/>
      <c r="L286" s="200" t="s">
        <v>52</v>
      </c>
      <c r="M286" s="179">
        <v>45657</v>
      </c>
    </row>
    <row r="287" spans="1:13">
      <c r="A287" s="228"/>
      <c r="B287" s="291"/>
      <c r="C287" s="8" t="s">
        <v>1566</v>
      </c>
      <c r="D287" s="9" t="s">
        <v>14</v>
      </c>
      <c r="E287" s="9" t="s">
        <v>1838</v>
      </c>
      <c r="F287" s="209" t="s">
        <v>1839</v>
      </c>
      <c r="G287" s="9" t="s">
        <v>41</v>
      </c>
      <c r="H287" s="200">
        <v>0.628</v>
      </c>
      <c r="I287" s="199"/>
      <c r="J287" s="199"/>
      <c r="K287" s="199"/>
      <c r="L287" s="200" t="s">
        <v>52</v>
      </c>
      <c r="M287" s="179">
        <v>45657</v>
      </c>
    </row>
    <row r="288" spans="1:13">
      <c r="A288" s="228"/>
      <c r="B288" s="291"/>
      <c r="C288" s="8" t="s">
        <v>1567</v>
      </c>
      <c r="D288" s="9" t="s">
        <v>14</v>
      </c>
      <c r="E288" s="9" t="s">
        <v>1840</v>
      </c>
      <c r="F288" s="209" t="s">
        <v>1841</v>
      </c>
      <c r="G288" s="9" t="s">
        <v>41</v>
      </c>
      <c r="H288" s="200">
        <v>0.38400000000000001</v>
      </c>
      <c r="I288" s="199"/>
      <c r="J288" s="199"/>
      <c r="K288" s="199"/>
      <c r="L288" s="200" t="s">
        <v>52</v>
      </c>
      <c r="M288" s="179">
        <v>45657</v>
      </c>
    </row>
    <row r="289" spans="1:13">
      <c r="A289" s="228"/>
      <c r="B289" s="291"/>
      <c r="C289" s="8" t="s">
        <v>1568</v>
      </c>
      <c r="D289" s="9" t="s">
        <v>14</v>
      </c>
      <c r="E289" s="9" t="s">
        <v>1842</v>
      </c>
      <c r="F289" s="209" t="s">
        <v>1843</v>
      </c>
      <c r="G289" s="9" t="s">
        <v>41</v>
      </c>
      <c r="H289" s="200">
        <v>0.14699999999999999</v>
      </c>
      <c r="I289" s="199"/>
      <c r="J289" s="199"/>
      <c r="K289" s="199"/>
      <c r="L289" s="200" t="s">
        <v>52</v>
      </c>
      <c r="M289" s="179">
        <v>45657</v>
      </c>
    </row>
    <row r="290" spans="1:13">
      <c r="A290" s="228"/>
      <c r="B290" s="291"/>
      <c r="C290" s="8" t="s">
        <v>1569</v>
      </c>
      <c r="D290" s="9" t="s">
        <v>14</v>
      </c>
      <c r="E290" s="9" t="s">
        <v>1844</v>
      </c>
      <c r="F290" s="209" t="s">
        <v>1845</v>
      </c>
      <c r="G290" s="9" t="s">
        <v>41</v>
      </c>
      <c r="H290" s="200">
        <v>0.16700000000000001</v>
      </c>
      <c r="I290" s="199"/>
      <c r="J290" s="199"/>
      <c r="K290" s="199"/>
      <c r="L290" s="200" t="s">
        <v>52</v>
      </c>
      <c r="M290" s="179">
        <v>45657</v>
      </c>
    </row>
    <row r="291" spans="1:13">
      <c r="A291" s="228"/>
      <c r="B291" s="291"/>
      <c r="C291" s="8" t="s">
        <v>1570</v>
      </c>
      <c r="D291" s="9" t="s">
        <v>14</v>
      </c>
      <c r="E291" s="9" t="s">
        <v>1846</v>
      </c>
      <c r="F291" s="209" t="s">
        <v>1847</v>
      </c>
      <c r="G291" s="9" t="s">
        <v>41</v>
      </c>
      <c r="H291" s="200">
        <v>0.29699999999999999</v>
      </c>
      <c r="I291" s="199"/>
      <c r="J291" s="199"/>
      <c r="K291" s="199"/>
      <c r="L291" s="200" t="s">
        <v>52</v>
      </c>
      <c r="M291" s="179">
        <v>45657</v>
      </c>
    </row>
    <row r="292" spans="1:13">
      <c r="A292" s="228"/>
      <c r="B292" s="291"/>
      <c r="C292" s="8" t="s">
        <v>1571</v>
      </c>
      <c r="D292" s="9" t="s">
        <v>14</v>
      </c>
      <c r="E292" s="9" t="s">
        <v>1848</v>
      </c>
      <c r="F292" s="209" t="s">
        <v>1849</v>
      </c>
      <c r="G292" s="9" t="s">
        <v>41</v>
      </c>
      <c r="H292" s="200">
        <v>0.28699999999999998</v>
      </c>
      <c r="I292" s="199"/>
      <c r="J292" s="199"/>
      <c r="K292" s="199"/>
      <c r="L292" s="200" t="s">
        <v>52</v>
      </c>
      <c r="M292" s="179">
        <v>45657</v>
      </c>
    </row>
    <row r="293" spans="1:13">
      <c r="A293" s="228"/>
      <c r="B293" s="291"/>
      <c r="C293" s="8" t="s">
        <v>1572</v>
      </c>
      <c r="D293" s="9" t="s">
        <v>14</v>
      </c>
      <c r="E293" s="9" t="s">
        <v>1850</v>
      </c>
      <c r="F293" s="210" t="s">
        <v>1851</v>
      </c>
      <c r="G293" s="9" t="s">
        <v>41</v>
      </c>
      <c r="H293" s="200">
        <v>0.16400000000000001</v>
      </c>
      <c r="I293" s="199"/>
      <c r="J293" s="199"/>
      <c r="K293" s="199"/>
      <c r="L293" s="200" t="s">
        <v>52</v>
      </c>
      <c r="M293" s="179">
        <v>45657</v>
      </c>
    </row>
    <row r="294" spans="1:13">
      <c r="A294" s="228"/>
      <c r="B294" s="291"/>
      <c r="C294" s="8" t="s">
        <v>1573</v>
      </c>
      <c r="D294" s="9" t="s">
        <v>14</v>
      </c>
      <c r="E294" s="9" t="s">
        <v>1852</v>
      </c>
      <c r="F294" s="209" t="s">
        <v>1853</v>
      </c>
      <c r="G294" s="9" t="s">
        <v>41</v>
      </c>
      <c r="H294" s="200">
        <v>0.64900000000000002</v>
      </c>
      <c r="I294" s="199"/>
      <c r="J294" s="199"/>
      <c r="K294" s="199"/>
      <c r="L294" s="200" t="s">
        <v>52</v>
      </c>
      <c r="M294" s="179">
        <v>45657</v>
      </c>
    </row>
    <row r="295" spans="1:13">
      <c r="A295" s="228"/>
      <c r="B295" s="291"/>
      <c r="C295" s="8" t="s">
        <v>1574</v>
      </c>
      <c r="D295" s="9" t="s">
        <v>14</v>
      </c>
      <c r="E295" s="9" t="s">
        <v>1854</v>
      </c>
      <c r="F295" s="211" t="s">
        <v>1855</v>
      </c>
      <c r="G295" s="9" t="s">
        <v>41</v>
      </c>
      <c r="H295" s="200">
        <v>0.29699999999999999</v>
      </c>
      <c r="I295" s="199"/>
      <c r="J295" s="199"/>
      <c r="K295" s="199"/>
      <c r="L295" s="200" t="s">
        <v>2289</v>
      </c>
      <c r="M295" s="179">
        <v>45657</v>
      </c>
    </row>
    <row r="296" spans="1:13">
      <c r="A296" s="228"/>
      <c r="B296" s="291"/>
      <c r="C296" s="8" t="s">
        <v>1575</v>
      </c>
      <c r="D296" s="9" t="s">
        <v>14</v>
      </c>
      <c r="E296" s="9"/>
      <c r="F296" s="211" t="s">
        <v>1856</v>
      </c>
      <c r="G296" s="9" t="s">
        <v>41</v>
      </c>
      <c r="H296" s="200">
        <v>0.83899999999999997</v>
      </c>
      <c r="I296" s="199"/>
      <c r="J296" s="199"/>
      <c r="K296" s="199"/>
      <c r="L296" s="200" t="s">
        <v>52</v>
      </c>
      <c r="M296" s="179">
        <v>45657</v>
      </c>
    </row>
    <row r="297" spans="1:13">
      <c r="A297" s="228"/>
      <c r="B297" s="291"/>
      <c r="C297" s="8" t="s">
        <v>1576</v>
      </c>
      <c r="D297" s="9" t="s">
        <v>14</v>
      </c>
      <c r="E297" s="9" t="s">
        <v>1857</v>
      </c>
      <c r="F297" s="211" t="s">
        <v>1858</v>
      </c>
      <c r="G297" s="9" t="s">
        <v>41</v>
      </c>
      <c r="H297" s="200">
        <v>0.753</v>
      </c>
      <c r="I297" s="199"/>
      <c r="J297" s="199"/>
      <c r="K297" s="199"/>
      <c r="L297" s="200" t="s">
        <v>52</v>
      </c>
      <c r="M297" s="179">
        <v>45657</v>
      </c>
    </row>
    <row r="298" spans="1:13">
      <c r="A298" s="228"/>
      <c r="B298" s="291"/>
      <c r="C298" s="8" t="s">
        <v>1577</v>
      </c>
      <c r="D298" s="9" t="s">
        <v>14</v>
      </c>
      <c r="E298" s="9" t="s">
        <v>1859</v>
      </c>
      <c r="F298" s="211" t="s">
        <v>1860</v>
      </c>
      <c r="G298" s="9" t="s">
        <v>41</v>
      </c>
      <c r="H298" s="200">
        <v>0.48199999999999998</v>
      </c>
      <c r="I298" s="199"/>
      <c r="J298" s="199"/>
      <c r="K298" s="199"/>
      <c r="L298" s="200" t="s">
        <v>2289</v>
      </c>
      <c r="M298" s="179">
        <v>45657</v>
      </c>
    </row>
    <row r="299" spans="1:13">
      <c r="A299" s="228"/>
      <c r="B299" s="291"/>
      <c r="C299" s="8" t="s">
        <v>1578</v>
      </c>
      <c r="D299" s="9" t="s">
        <v>14</v>
      </c>
      <c r="E299" s="9" t="s">
        <v>1861</v>
      </c>
      <c r="F299" s="209" t="s">
        <v>1862</v>
      </c>
      <c r="G299" s="9" t="s">
        <v>41</v>
      </c>
      <c r="H299" s="200">
        <v>0.45100000000000001</v>
      </c>
      <c r="I299" s="199"/>
      <c r="J299" s="199"/>
      <c r="K299" s="199"/>
      <c r="L299" s="200" t="s">
        <v>52</v>
      </c>
      <c r="M299" s="179">
        <v>45657</v>
      </c>
    </row>
    <row r="300" spans="1:13">
      <c r="A300" s="228"/>
      <c r="B300" s="291"/>
      <c r="C300" s="8" t="s">
        <v>1579</v>
      </c>
      <c r="D300" s="9" t="s">
        <v>14</v>
      </c>
      <c r="E300" s="9" t="s">
        <v>1863</v>
      </c>
      <c r="F300" s="210" t="s">
        <v>1864</v>
      </c>
      <c r="G300" s="9" t="s">
        <v>41</v>
      </c>
      <c r="H300" s="200">
        <v>1.9450000000000001</v>
      </c>
      <c r="I300" s="199"/>
      <c r="J300" s="199"/>
      <c r="K300" s="199"/>
      <c r="L300" s="200" t="s">
        <v>2292</v>
      </c>
      <c r="M300" s="179">
        <v>45657</v>
      </c>
    </row>
    <row r="301" spans="1:13">
      <c r="A301" s="228"/>
      <c r="B301" s="291"/>
      <c r="C301" s="8" t="s">
        <v>1580</v>
      </c>
      <c r="D301" s="9" t="s">
        <v>14</v>
      </c>
      <c r="E301" s="9" t="s">
        <v>1863</v>
      </c>
      <c r="F301" s="210" t="s">
        <v>1864</v>
      </c>
      <c r="G301" s="9" t="s">
        <v>41</v>
      </c>
      <c r="H301" s="200">
        <v>5.1890000000000001</v>
      </c>
      <c r="I301" s="199"/>
      <c r="J301" s="199"/>
      <c r="K301" s="199"/>
      <c r="L301" s="200" t="s">
        <v>52</v>
      </c>
      <c r="M301" s="179">
        <v>45657</v>
      </c>
    </row>
    <row r="302" spans="1:13">
      <c r="A302" s="228"/>
      <c r="B302" s="291"/>
      <c r="C302" s="8" t="s">
        <v>1581</v>
      </c>
      <c r="D302" s="9" t="s">
        <v>14</v>
      </c>
      <c r="E302" s="9" t="s">
        <v>1865</v>
      </c>
      <c r="F302" s="210" t="s">
        <v>1866</v>
      </c>
      <c r="G302" s="9" t="s">
        <v>41</v>
      </c>
      <c r="H302" s="200">
        <v>4.4749999999999996</v>
      </c>
      <c r="I302" s="199"/>
      <c r="J302" s="199"/>
      <c r="K302" s="199"/>
      <c r="L302" s="200" t="s">
        <v>52</v>
      </c>
      <c r="M302" s="179">
        <v>45657</v>
      </c>
    </row>
    <row r="303" spans="1:13">
      <c r="A303" s="228"/>
      <c r="B303" s="291"/>
      <c r="C303" s="8" t="s">
        <v>1582</v>
      </c>
      <c r="D303" s="9" t="s">
        <v>14</v>
      </c>
      <c r="E303" s="9" t="s">
        <v>1867</v>
      </c>
      <c r="F303" s="210" t="s">
        <v>1868</v>
      </c>
      <c r="G303" s="9" t="s">
        <v>41</v>
      </c>
      <c r="H303" s="200">
        <v>0.52600000000000002</v>
      </c>
      <c r="I303" s="199"/>
      <c r="J303" s="199"/>
      <c r="K303" s="199"/>
      <c r="L303" s="200" t="s">
        <v>52</v>
      </c>
      <c r="M303" s="179">
        <v>45657</v>
      </c>
    </row>
    <row r="304" spans="1:13">
      <c r="A304" s="228"/>
      <c r="B304" s="291"/>
      <c r="C304" s="8" t="s">
        <v>1583</v>
      </c>
      <c r="D304" s="9" t="s">
        <v>14</v>
      </c>
      <c r="E304" s="9" t="s">
        <v>1869</v>
      </c>
      <c r="F304" s="210" t="s">
        <v>1870</v>
      </c>
      <c r="G304" s="9" t="s">
        <v>41</v>
      </c>
      <c r="H304" s="200">
        <v>0.57599999999999996</v>
      </c>
      <c r="I304" s="199"/>
      <c r="J304" s="199"/>
      <c r="K304" s="199"/>
      <c r="L304" s="200" t="s">
        <v>52</v>
      </c>
      <c r="M304" s="179">
        <v>45657</v>
      </c>
    </row>
    <row r="305" spans="1:13">
      <c r="A305" s="228"/>
      <c r="B305" s="291"/>
      <c r="C305" s="8" t="s">
        <v>1584</v>
      </c>
      <c r="D305" s="9" t="s">
        <v>14</v>
      </c>
      <c r="E305" s="9" t="s">
        <v>1871</v>
      </c>
      <c r="F305" s="210" t="s">
        <v>1872</v>
      </c>
      <c r="G305" s="9" t="s">
        <v>41</v>
      </c>
      <c r="H305" s="200">
        <v>2.0150000000000001</v>
      </c>
      <c r="I305" s="199"/>
      <c r="J305" s="199"/>
      <c r="K305" s="199"/>
      <c r="L305" s="200" t="s">
        <v>52</v>
      </c>
      <c r="M305" s="179">
        <v>45657</v>
      </c>
    </row>
    <row r="306" spans="1:13">
      <c r="A306" s="228"/>
      <c r="B306" s="291"/>
      <c r="C306" s="8" t="s">
        <v>1585</v>
      </c>
      <c r="D306" s="9" t="s">
        <v>14</v>
      </c>
      <c r="E306" s="9" t="s">
        <v>1873</v>
      </c>
      <c r="F306" s="210" t="s">
        <v>1874</v>
      </c>
      <c r="G306" s="9" t="s">
        <v>41</v>
      </c>
      <c r="H306" s="200">
        <v>1.3660000000000001</v>
      </c>
      <c r="I306" s="199"/>
      <c r="J306" s="199"/>
      <c r="K306" s="199"/>
      <c r="L306" s="200" t="s">
        <v>52</v>
      </c>
      <c r="M306" s="179">
        <v>45657</v>
      </c>
    </row>
    <row r="307" spans="1:13">
      <c r="A307" s="228"/>
      <c r="B307" s="291"/>
      <c r="C307" s="8" t="s">
        <v>1586</v>
      </c>
      <c r="D307" s="9" t="s">
        <v>14</v>
      </c>
      <c r="E307" s="9" t="s">
        <v>1875</v>
      </c>
      <c r="F307" s="210" t="s">
        <v>1876</v>
      </c>
      <c r="G307" s="9" t="s">
        <v>41</v>
      </c>
      <c r="H307" s="200">
        <v>1.054</v>
      </c>
      <c r="I307" s="199"/>
      <c r="J307" s="199"/>
      <c r="K307" s="199"/>
      <c r="L307" s="200" t="s">
        <v>52</v>
      </c>
      <c r="M307" s="179">
        <v>45657</v>
      </c>
    </row>
    <row r="308" spans="1:13">
      <c r="A308" s="228"/>
      <c r="B308" s="291"/>
      <c r="C308" s="8" t="s">
        <v>1587</v>
      </c>
      <c r="D308" s="9" t="s">
        <v>14</v>
      </c>
      <c r="E308" s="9" t="s">
        <v>1877</v>
      </c>
      <c r="F308" s="211" t="s">
        <v>1878</v>
      </c>
      <c r="G308" s="9" t="s">
        <v>41</v>
      </c>
      <c r="H308" s="200">
        <v>2.0819999999999999</v>
      </c>
      <c r="I308" s="199"/>
      <c r="J308" s="199"/>
      <c r="K308" s="199"/>
      <c r="L308" s="200" t="s">
        <v>52</v>
      </c>
      <c r="M308" s="179">
        <v>45657</v>
      </c>
    </row>
    <row r="309" spans="1:13">
      <c r="A309" s="228"/>
      <c r="B309" s="291"/>
      <c r="C309" s="208" t="s">
        <v>1588</v>
      </c>
      <c r="D309" s="9" t="s">
        <v>14</v>
      </c>
      <c r="E309" s="9" t="s">
        <v>1879</v>
      </c>
      <c r="F309" s="209" t="s">
        <v>1880</v>
      </c>
      <c r="G309" s="9" t="s">
        <v>16</v>
      </c>
      <c r="H309" s="200">
        <v>8.6059999999999999</v>
      </c>
      <c r="I309" s="199"/>
      <c r="J309" s="199"/>
      <c r="K309" s="199"/>
      <c r="L309" s="200" t="s">
        <v>2293</v>
      </c>
      <c r="M309" s="179">
        <v>45657</v>
      </c>
    </row>
    <row r="310" spans="1:13">
      <c r="A310" s="228"/>
      <c r="B310" s="291"/>
      <c r="C310" s="208" t="s">
        <v>1589</v>
      </c>
      <c r="D310" s="9" t="s">
        <v>14</v>
      </c>
      <c r="E310" s="9"/>
      <c r="F310" s="209" t="s">
        <v>1881</v>
      </c>
      <c r="G310" s="9" t="s">
        <v>41</v>
      </c>
      <c r="H310" s="200">
        <v>0.124</v>
      </c>
      <c r="I310" s="199"/>
      <c r="J310" s="199"/>
      <c r="K310" s="199"/>
      <c r="L310" s="200" t="s">
        <v>52</v>
      </c>
      <c r="M310" s="179">
        <v>45657</v>
      </c>
    </row>
    <row r="311" spans="1:13">
      <c r="A311" s="228"/>
      <c r="B311" s="291"/>
      <c r="C311" s="208" t="s">
        <v>1590</v>
      </c>
      <c r="D311" s="9" t="s">
        <v>14</v>
      </c>
      <c r="E311" s="9" t="s">
        <v>1882</v>
      </c>
      <c r="F311" s="209" t="s">
        <v>1883</v>
      </c>
      <c r="G311" s="9" t="s">
        <v>41</v>
      </c>
      <c r="H311" s="200">
        <v>0.217</v>
      </c>
      <c r="I311" s="199"/>
      <c r="J311" s="199"/>
      <c r="K311" s="199"/>
      <c r="L311" s="200" t="s">
        <v>52</v>
      </c>
      <c r="M311" s="179">
        <v>45657</v>
      </c>
    </row>
    <row r="312" spans="1:13">
      <c r="A312" s="228"/>
      <c r="B312" s="291"/>
      <c r="C312" s="8" t="s">
        <v>1591</v>
      </c>
      <c r="D312" s="9" t="s">
        <v>14</v>
      </c>
      <c r="E312" s="9" t="s">
        <v>1884</v>
      </c>
      <c r="F312" s="209" t="s">
        <v>1885</v>
      </c>
      <c r="G312" s="9" t="s">
        <v>2285</v>
      </c>
      <c r="H312" s="200">
        <v>2.5019999999999998</v>
      </c>
      <c r="I312" s="199"/>
      <c r="J312" s="199"/>
      <c r="K312" s="199"/>
      <c r="L312" s="200" t="s">
        <v>2294</v>
      </c>
      <c r="M312" s="179">
        <v>45657</v>
      </c>
    </row>
    <row r="313" spans="1:13">
      <c r="A313" s="228"/>
      <c r="B313" s="291"/>
      <c r="C313" s="8" t="s">
        <v>1592</v>
      </c>
      <c r="D313" s="9" t="s">
        <v>14</v>
      </c>
      <c r="E313" s="9" t="s">
        <v>1886</v>
      </c>
      <c r="F313" s="210" t="s">
        <v>1887</v>
      </c>
      <c r="G313" s="9" t="s">
        <v>41</v>
      </c>
      <c r="H313" s="213">
        <v>0.38</v>
      </c>
      <c r="I313" s="199"/>
      <c r="J313" s="199"/>
      <c r="K313" s="199"/>
      <c r="L313" s="200" t="s">
        <v>52</v>
      </c>
      <c r="M313" s="179">
        <v>45657</v>
      </c>
    </row>
    <row r="314" spans="1:13">
      <c r="A314" s="228"/>
      <c r="B314" s="291"/>
      <c r="C314" s="8" t="s">
        <v>1593</v>
      </c>
      <c r="D314" s="9" t="s">
        <v>14</v>
      </c>
      <c r="E314" s="9" t="s">
        <v>1888</v>
      </c>
      <c r="F314" s="210" t="s">
        <v>1889</v>
      </c>
      <c r="G314" s="9" t="s">
        <v>41</v>
      </c>
      <c r="H314" s="200">
        <v>1.1519999999999999</v>
      </c>
      <c r="I314" s="199"/>
      <c r="J314" s="199"/>
      <c r="K314" s="199"/>
      <c r="L314" s="200" t="s">
        <v>52</v>
      </c>
      <c r="M314" s="179">
        <v>45657</v>
      </c>
    </row>
    <row r="315" spans="1:13">
      <c r="A315" s="228"/>
      <c r="B315" s="291"/>
      <c r="C315" s="8" t="s">
        <v>1594</v>
      </c>
      <c r="D315" s="9" t="s">
        <v>14</v>
      </c>
      <c r="E315" s="9" t="s">
        <v>1890</v>
      </c>
      <c r="F315" s="210" t="s">
        <v>1891</v>
      </c>
      <c r="G315" s="9" t="s">
        <v>41</v>
      </c>
      <c r="H315" s="200">
        <v>0.76500000000000001</v>
      </c>
      <c r="I315" s="199"/>
      <c r="J315" s="199"/>
      <c r="K315" s="199"/>
      <c r="L315" s="200" t="s">
        <v>52</v>
      </c>
      <c r="M315" s="179">
        <v>45657</v>
      </c>
    </row>
    <row r="316" spans="1:13">
      <c r="A316" s="228"/>
      <c r="B316" s="291"/>
      <c r="C316" s="8" t="s">
        <v>1595</v>
      </c>
      <c r="D316" s="9" t="s">
        <v>14</v>
      </c>
      <c r="E316" s="9" t="s">
        <v>1892</v>
      </c>
      <c r="F316" s="210" t="s">
        <v>1893</v>
      </c>
      <c r="G316" s="9" t="s">
        <v>41</v>
      </c>
      <c r="H316" s="200">
        <v>1.1539999999999999</v>
      </c>
      <c r="I316" s="199"/>
      <c r="J316" s="199"/>
      <c r="K316" s="199"/>
      <c r="L316" s="200" t="s">
        <v>52</v>
      </c>
      <c r="M316" s="179">
        <v>45657</v>
      </c>
    </row>
    <row r="317" spans="1:13">
      <c r="A317" s="228"/>
      <c r="B317" s="291"/>
      <c r="C317" s="8" t="s">
        <v>1596</v>
      </c>
      <c r="D317" s="9" t="s">
        <v>14</v>
      </c>
      <c r="E317" s="9" t="s">
        <v>1894</v>
      </c>
      <c r="F317" s="210" t="s">
        <v>1895</v>
      </c>
      <c r="G317" s="9" t="s">
        <v>41</v>
      </c>
      <c r="H317" s="200">
        <v>0.185</v>
      </c>
      <c r="I317" s="199"/>
      <c r="J317" s="199"/>
      <c r="K317" s="199"/>
      <c r="L317" s="200" t="s">
        <v>52</v>
      </c>
      <c r="M317" s="179">
        <v>45657</v>
      </c>
    </row>
    <row r="318" spans="1:13">
      <c r="A318" s="228"/>
      <c r="B318" s="291"/>
      <c r="C318" s="8" t="s">
        <v>1597</v>
      </c>
      <c r="D318" s="9" t="s">
        <v>14</v>
      </c>
      <c r="E318" s="9" t="s">
        <v>1896</v>
      </c>
      <c r="F318" s="209" t="s">
        <v>1897</v>
      </c>
      <c r="G318" s="9" t="s">
        <v>41</v>
      </c>
      <c r="H318" s="200">
        <v>0.56799999999999995</v>
      </c>
      <c r="I318" s="199"/>
      <c r="J318" s="199"/>
      <c r="K318" s="199"/>
      <c r="L318" s="200" t="s">
        <v>52</v>
      </c>
      <c r="M318" s="179">
        <v>45657</v>
      </c>
    </row>
    <row r="319" spans="1:13">
      <c r="A319" s="228"/>
      <c r="B319" s="291"/>
      <c r="C319" s="8" t="s">
        <v>1598</v>
      </c>
      <c r="D319" s="9" t="s">
        <v>14</v>
      </c>
      <c r="E319" s="9" t="s">
        <v>1898</v>
      </c>
      <c r="F319" s="210" t="s">
        <v>1899</v>
      </c>
      <c r="G319" s="9" t="s">
        <v>41</v>
      </c>
      <c r="H319" s="200">
        <v>0.79200000000000004</v>
      </c>
      <c r="I319" s="199"/>
      <c r="J319" s="199"/>
      <c r="K319" s="199"/>
      <c r="L319" s="200" t="s">
        <v>52</v>
      </c>
      <c r="M319" s="179">
        <v>45657</v>
      </c>
    </row>
    <row r="320" spans="1:13">
      <c r="A320" s="228"/>
      <c r="B320" s="291"/>
      <c r="C320" s="8" t="s">
        <v>1599</v>
      </c>
      <c r="D320" s="9" t="s">
        <v>14</v>
      </c>
      <c r="E320" s="9" t="s">
        <v>1900</v>
      </c>
      <c r="F320" s="209" t="s">
        <v>1901</v>
      </c>
      <c r="G320" s="9" t="s">
        <v>41</v>
      </c>
      <c r="H320" s="106">
        <v>1.34</v>
      </c>
      <c r="I320" s="199"/>
      <c r="J320" s="199"/>
      <c r="K320" s="199"/>
      <c r="L320" s="200" t="s">
        <v>2295</v>
      </c>
      <c r="M320" s="179">
        <v>45657</v>
      </c>
    </row>
    <row r="321" spans="1:13">
      <c r="A321" s="228"/>
      <c r="B321" s="291"/>
      <c r="C321" s="8" t="s">
        <v>1599</v>
      </c>
      <c r="D321" s="9" t="s">
        <v>14</v>
      </c>
      <c r="E321" s="9" t="s">
        <v>1902</v>
      </c>
      <c r="F321" s="209" t="s">
        <v>1903</v>
      </c>
      <c r="G321" s="9" t="s">
        <v>41</v>
      </c>
      <c r="H321" s="9">
        <v>1.875</v>
      </c>
      <c r="I321" s="199"/>
      <c r="J321" s="199"/>
      <c r="K321" s="199"/>
      <c r="L321" s="200" t="s">
        <v>2295</v>
      </c>
      <c r="M321" s="179">
        <v>45657</v>
      </c>
    </row>
    <row r="322" spans="1:13">
      <c r="A322" s="228"/>
      <c r="B322" s="291"/>
      <c r="C322" s="8" t="s">
        <v>1600</v>
      </c>
      <c r="D322" s="9" t="s">
        <v>14</v>
      </c>
      <c r="E322" s="9" t="s">
        <v>1904</v>
      </c>
      <c r="F322" s="210" t="s">
        <v>1905</v>
      </c>
      <c r="G322" s="9" t="s">
        <v>41</v>
      </c>
      <c r="H322" s="9">
        <v>0.39900000000000002</v>
      </c>
      <c r="I322" s="199"/>
      <c r="J322" s="199"/>
      <c r="K322" s="199"/>
      <c r="L322" s="200" t="s">
        <v>52</v>
      </c>
      <c r="M322" s="179">
        <v>45657</v>
      </c>
    </row>
    <row r="323" spans="1:13">
      <c r="A323" s="228"/>
      <c r="B323" s="291"/>
      <c r="C323" s="8" t="s">
        <v>1601</v>
      </c>
      <c r="D323" s="9" t="s">
        <v>14</v>
      </c>
      <c r="E323" s="9" t="s">
        <v>1906</v>
      </c>
      <c r="F323" s="199" t="s">
        <v>1907</v>
      </c>
      <c r="G323" s="9" t="s">
        <v>41</v>
      </c>
      <c r="H323" s="9">
        <v>0.73399999999999999</v>
      </c>
      <c r="I323" s="199"/>
      <c r="J323" s="199"/>
      <c r="K323" s="199"/>
      <c r="L323" s="200" t="s">
        <v>52</v>
      </c>
      <c r="M323" s="179">
        <v>45657</v>
      </c>
    </row>
    <row r="324" spans="1:13">
      <c r="A324" s="228"/>
      <c r="B324" s="291"/>
      <c r="C324" s="8" t="s">
        <v>1602</v>
      </c>
      <c r="D324" s="9" t="s">
        <v>14</v>
      </c>
      <c r="E324" s="9" t="s">
        <v>1908</v>
      </c>
      <c r="F324" s="209" t="s">
        <v>1909</v>
      </c>
      <c r="G324" s="9" t="s">
        <v>16</v>
      </c>
      <c r="H324" s="9">
        <v>0.81799999999999995</v>
      </c>
      <c r="I324" s="199"/>
      <c r="J324" s="199"/>
      <c r="K324" s="199"/>
      <c r="L324" s="200" t="s">
        <v>2296</v>
      </c>
      <c r="M324" s="179">
        <v>45657</v>
      </c>
    </row>
    <row r="325" spans="1:13">
      <c r="A325" s="228"/>
      <c r="B325" s="291"/>
      <c r="C325" s="8" t="s">
        <v>1603</v>
      </c>
      <c r="D325" s="9" t="s">
        <v>14</v>
      </c>
      <c r="E325" s="9" t="s">
        <v>1910</v>
      </c>
      <c r="F325" s="210" t="s">
        <v>1911</v>
      </c>
      <c r="G325" s="9" t="s">
        <v>41</v>
      </c>
      <c r="H325" s="9">
        <v>0.79500000000000004</v>
      </c>
      <c r="I325" s="199"/>
      <c r="J325" s="199"/>
      <c r="K325" s="199"/>
      <c r="L325" s="200" t="s">
        <v>52</v>
      </c>
      <c r="M325" s="179">
        <v>45657</v>
      </c>
    </row>
    <row r="326" spans="1:13">
      <c r="A326" s="228"/>
      <c r="B326" s="291"/>
      <c r="C326" s="8" t="s">
        <v>1604</v>
      </c>
      <c r="D326" s="9" t="s">
        <v>14</v>
      </c>
      <c r="E326" s="9" t="s">
        <v>1912</v>
      </c>
      <c r="F326" s="210" t="s">
        <v>1913</v>
      </c>
      <c r="G326" s="9" t="s">
        <v>41</v>
      </c>
      <c r="H326" s="106">
        <v>0.39</v>
      </c>
      <c r="I326" s="199"/>
      <c r="J326" s="199"/>
      <c r="K326" s="199"/>
      <c r="L326" s="200" t="s">
        <v>2297</v>
      </c>
      <c r="M326" s="179">
        <v>45657</v>
      </c>
    </row>
    <row r="327" spans="1:13">
      <c r="A327" s="228"/>
      <c r="B327" s="291"/>
      <c r="C327" s="8" t="s">
        <v>1605</v>
      </c>
      <c r="D327" s="9" t="s">
        <v>14</v>
      </c>
      <c r="E327" s="9" t="s">
        <v>1914</v>
      </c>
      <c r="F327" s="210" t="s">
        <v>1915</v>
      </c>
      <c r="G327" s="9" t="s">
        <v>41</v>
      </c>
      <c r="H327" s="200">
        <f>I327+J327</f>
        <v>1.3760000000000001</v>
      </c>
      <c r="I327" s="9">
        <v>1.0780000000000001</v>
      </c>
      <c r="J327" s="9">
        <v>0.29799999999999999</v>
      </c>
      <c r="K327" s="199"/>
      <c r="L327" s="200" t="s">
        <v>2289</v>
      </c>
      <c r="M327" s="179">
        <v>45657</v>
      </c>
    </row>
    <row r="328" spans="1:13">
      <c r="A328" s="228"/>
      <c r="B328" s="291"/>
      <c r="C328" s="8" t="s">
        <v>1606</v>
      </c>
      <c r="D328" s="9" t="s">
        <v>14</v>
      </c>
      <c r="E328" s="9" t="s">
        <v>1916</v>
      </c>
      <c r="F328" s="211" t="s">
        <v>1917</v>
      </c>
      <c r="G328" s="9" t="s">
        <v>41</v>
      </c>
      <c r="H328" s="200">
        <v>0.129</v>
      </c>
      <c r="I328" s="199"/>
      <c r="J328" s="199"/>
      <c r="K328" s="199"/>
      <c r="L328" s="200" t="s">
        <v>52</v>
      </c>
      <c r="M328" s="179">
        <v>45657</v>
      </c>
    </row>
    <row r="329" spans="1:13">
      <c r="A329" s="228"/>
      <c r="B329" s="291"/>
      <c r="C329" s="8" t="s">
        <v>1607</v>
      </c>
      <c r="D329" s="9" t="s">
        <v>14</v>
      </c>
      <c r="E329" s="9" t="s">
        <v>1918</v>
      </c>
      <c r="F329" s="210" t="s">
        <v>1919</v>
      </c>
      <c r="G329" s="9" t="s">
        <v>41</v>
      </c>
      <c r="H329" s="200">
        <v>0.64100000000000001</v>
      </c>
      <c r="I329" s="199"/>
      <c r="J329" s="199"/>
      <c r="K329" s="199"/>
      <c r="L329" s="200" t="s">
        <v>52</v>
      </c>
      <c r="M329" s="179">
        <v>45657</v>
      </c>
    </row>
    <row r="330" spans="1:13">
      <c r="A330" s="228"/>
      <c r="B330" s="291"/>
      <c r="C330" s="208" t="s">
        <v>1608</v>
      </c>
      <c r="D330" s="9" t="s">
        <v>14</v>
      </c>
      <c r="E330" s="9" t="s">
        <v>1920</v>
      </c>
      <c r="F330" s="209" t="s">
        <v>1921</v>
      </c>
      <c r="G330" s="9" t="s">
        <v>16</v>
      </c>
      <c r="H330" s="200">
        <v>1.8089999999999999</v>
      </c>
      <c r="I330" s="199"/>
      <c r="J330" s="199"/>
      <c r="K330" s="199"/>
      <c r="L330" s="200" t="s">
        <v>52</v>
      </c>
      <c r="M330" s="179">
        <v>45657</v>
      </c>
    </row>
    <row r="331" spans="1:13">
      <c r="A331" s="228"/>
      <c r="B331" s="291"/>
      <c r="C331" s="208" t="s">
        <v>1608</v>
      </c>
      <c r="D331" s="9" t="s">
        <v>14</v>
      </c>
      <c r="E331" s="9" t="s">
        <v>1922</v>
      </c>
      <c r="F331" s="209" t="s">
        <v>1923</v>
      </c>
      <c r="G331" s="9" t="s">
        <v>41</v>
      </c>
      <c r="H331" s="200">
        <v>0.11799999999999999</v>
      </c>
      <c r="I331" s="199"/>
      <c r="J331" s="199"/>
      <c r="K331" s="199"/>
      <c r="L331" s="200" t="s">
        <v>2298</v>
      </c>
      <c r="M331" s="179">
        <v>45657</v>
      </c>
    </row>
    <row r="332" spans="1:13">
      <c r="A332" s="228"/>
      <c r="B332" s="291"/>
      <c r="C332" s="208" t="s">
        <v>1608</v>
      </c>
      <c r="D332" s="9" t="s">
        <v>14</v>
      </c>
      <c r="E332" s="9" t="s">
        <v>1924</v>
      </c>
      <c r="F332" s="209" t="s">
        <v>1925</v>
      </c>
      <c r="G332" s="9" t="s">
        <v>41</v>
      </c>
      <c r="H332" s="200">
        <v>0.61099999999999999</v>
      </c>
      <c r="I332" s="199"/>
      <c r="J332" s="199"/>
      <c r="K332" s="199"/>
      <c r="L332" s="200" t="s">
        <v>2295</v>
      </c>
      <c r="M332" s="179">
        <v>45657</v>
      </c>
    </row>
    <row r="333" spans="1:13">
      <c r="A333" s="228"/>
      <c r="B333" s="291"/>
      <c r="C333" s="8" t="s">
        <v>1608</v>
      </c>
      <c r="D333" s="9" t="s">
        <v>14</v>
      </c>
      <c r="E333" s="9" t="s">
        <v>1926</v>
      </c>
      <c r="F333" s="209" t="s">
        <v>1927</v>
      </c>
      <c r="G333" s="9" t="s">
        <v>41</v>
      </c>
      <c r="H333" s="200">
        <v>2.8000000000000001E-2</v>
      </c>
      <c r="I333" s="199"/>
      <c r="J333" s="199"/>
      <c r="K333" s="199"/>
      <c r="L333" s="200" t="s">
        <v>2291</v>
      </c>
      <c r="M333" s="179">
        <v>45657</v>
      </c>
    </row>
    <row r="334" spans="1:13">
      <c r="A334" s="228"/>
      <c r="B334" s="291"/>
      <c r="C334" s="8" t="s">
        <v>1609</v>
      </c>
      <c r="D334" s="9" t="s">
        <v>14</v>
      </c>
      <c r="E334" s="9" t="s">
        <v>1928</v>
      </c>
      <c r="F334" s="209" t="s">
        <v>1929</v>
      </c>
      <c r="G334" s="9" t="s">
        <v>34</v>
      </c>
      <c r="H334" s="200">
        <v>43.679000000000002</v>
      </c>
      <c r="I334" s="199"/>
      <c r="J334" s="199"/>
      <c r="K334" s="199"/>
      <c r="L334" s="200" t="s">
        <v>2299</v>
      </c>
      <c r="M334" s="179">
        <v>45657</v>
      </c>
    </row>
    <row r="335" spans="1:13">
      <c r="A335" s="228"/>
      <c r="B335" s="291"/>
      <c r="C335" s="8" t="s">
        <v>1609</v>
      </c>
      <c r="D335" s="9" t="s">
        <v>14</v>
      </c>
      <c r="E335" s="9" t="s">
        <v>1930</v>
      </c>
      <c r="F335" s="209" t="s">
        <v>1931</v>
      </c>
      <c r="G335" s="9" t="s">
        <v>16</v>
      </c>
      <c r="H335" s="213">
        <v>10.89</v>
      </c>
      <c r="I335" s="199"/>
      <c r="J335" s="199"/>
      <c r="K335" s="199"/>
      <c r="L335" s="200" t="s">
        <v>2294</v>
      </c>
      <c r="M335" s="179">
        <v>45657</v>
      </c>
    </row>
    <row r="336" spans="1:13">
      <c r="A336" s="228"/>
      <c r="B336" s="291"/>
      <c r="C336" s="8" t="s">
        <v>1609</v>
      </c>
      <c r="D336" s="9" t="s">
        <v>14</v>
      </c>
      <c r="E336" s="9" t="s">
        <v>1932</v>
      </c>
      <c r="F336" s="209" t="s">
        <v>1933</v>
      </c>
      <c r="G336" s="9" t="s">
        <v>2285</v>
      </c>
      <c r="H336" s="9">
        <v>1.101</v>
      </c>
      <c r="I336" s="9">
        <v>0.41799999999999998</v>
      </c>
      <c r="J336" s="9">
        <v>0.68300000000000005</v>
      </c>
      <c r="K336" s="199"/>
      <c r="L336" s="200" t="s">
        <v>88</v>
      </c>
      <c r="M336" s="179">
        <v>45657</v>
      </c>
    </row>
    <row r="337" spans="1:13">
      <c r="A337" s="228"/>
      <c r="B337" s="291"/>
      <c r="C337" s="8" t="s">
        <v>1609</v>
      </c>
      <c r="D337" s="9" t="s">
        <v>14</v>
      </c>
      <c r="E337" s="9" t="s">
        <v>1934</v>
      </c>
      <c r="F337" s="210" t="s">
        <v>1935</v>
      </c>
      <c r="G337" s="9" t="s">
        <v>16</v>
      </c>
      <c r="H337" s="200">
        <v>12.586</v>
      </c>
      <c r="I337" s="199"/>
      <c r="J337" s="199"/>
      <c r="K337" s="199"/>
      <c r="L337" s="200" t="s">
        <v>88</v>
      </c>
      <c r="M337" s="179">
        <v>45657</v>
      </c>
    </row>
    <row r="338" spans="1:13">
      <c r="A338" s="228"/>
      <c r="B338" s="291"/>
      <c r="C338" s="8" t="s">
        <v>1610</v>
      </c>
      <c r="D338" s="9" t="s">
        <v>14</v>
      </c>
      <c r="E338" s="9" t="s">
        <v>1936</v>
      </c>
      <c r="F338" s="210" t="s">
        <v>1937</v>
      </c>
      <c r="G338" s="9" t="s">
        <v>41</v>
      </c>
      <c r="H338" s="213">
        <v>2.77</v>
      </c>
      <c r="I338" s="199"/>
      <c r="J338" s="199"/>
      <c r="K338" s="199"/>
      <c r="L338" s="200" t="s">
        <v>2300</v>
      </c>
      <c r="M338" s="179">
        <v>45657</v>
      </c>
    </row>
    <row r="339" spans="1:13">
      <c r="A339" s="228"/>
      <c r="B339" s="291"/>
      <c r="C339" s="8" t="s">
        <v>1611</v>
      </c>
      <c r="D339" s="9" t="s">
        <v>14</v>
      </c>
      <c r="E339" s="9" t="s">
        <v>1938</v>
      </c>
      <c r="F339" s="210" t="s">
        <v>1939</v>
      </c>
      <c r="G339" s="9" t="s">
        <v>41</v>
      </c>
      <c r="H339" s="200">
        <v>0.60899999999999999</v>
      </c>
      <c r="I339" s="199"/>
      <c r="J339" s="199"/>
      <c r="K339" s="199"/>
      <c r="L339" s="200" t="s">
        <v>52</v>
      </c>
      <c r="M339" s="179">
        <v>45657</v>
      </c>
    </row>
    <row r="340" spans="1:13">
      <c r="A340" s="228"/>
      <c r="B340" s="291"/>
      <c r="C340" s="8" t="s">
        <v>1612</v>
      </c>
      <c r="D340" s="9" t="s">
        <v>14</v>
      </c>
      <c r="E340" s="9" t="s">
        <v>1940</v>
      </c>
      <c r="F340" s="210" t="s">
        <v>1941</v>
      </c>
      <c r="G340" s="9" t="s">
        <v>41</v>
      </c>
      <c r="H340" s="213">
        <v>0.65</v>
      </c>
      <c r="I340" s="199"/>
      <c r="J340" s="199"/>
      <c r="K340" s="199"/>
      <c r="L340" s="200" t="s">
        <v>2300</v>
      </c>
      <c r="M340" s="179">
        <v>45657</v>
      </c>
    </row>
    <row r="341" spans="1:13">
      <c r="A341" s="228"/>
      <c r="B341" s="291"/>
      <c r="C341" s="8" t="s">
        <v>1613</v>
      </c>
      <c r="D341" s="9" t="s">
        <v>14</v>
      </c>
      <c r="E341" s="9" t="s">
        <v>1942</v>
      </c>
      <c r="F341" s="210" t="s">
        <v>1943</v>
      </c>
      <c r="G341" s="9" t="s">
        <v>41</v>
      </c>
      <c r="H341" s="200">
        <v>0.88100000000000001</v>
      </c>
      <c r="I341" s="199"/>
      <c r="J341" s="199"/>
      <c r="K341" s="199"/>
      <c r="L341" s="200" t="s">
        <v>2300</v>
      </c>
      <c r="M341" s="179">
        <v>45657</v>
      </c>
    </row>
    <row r="342" spans="1:13">
      <c r="A342" s="228"/>
      <c r="B342" s="291"/>
      <c r="C342" s="8" t="s">
        <v>1614</v>
      </c>
      <c r="D342" s="9" t="s">
        <v>14</v>
      </c>
      <c r="E342" s="9" t="s">
        <v>1944</v>
      </c>
      <c r="F342" s="210" t="s">
        <v>1945</v>
      </c>
      <c r="G342" s="9" t="s">
        <v>41</v>
      </c>
      <c r="H342" s="9">
        <v>0.314</v>
      </c>
      <c r="I342" s="199"/>
      <c r="J342" s="199"/>
      <c r="K342" s="199"/>
      <c r="L342" s="200" t="s">
        <v>52</v>
      </c>
      <c r="M342" s="179">
        <v>45657</v>
      </c>
    </row>
    <row r="343" spans="1:13" ht="25.5">
      <c r="A343" s="228"/>
      <c r="B343" s="291"/>
      <c r="C343" s="8" t="s">
        <v>1615</v>
      </c>
      <c r="D343" s="9" t="s">
        <v>14</v>
      </c>
      <c r="E343" s="9" t="s">
        <v>1946</v>
      </c>
      <c r="F343" s="210" t="s">
        <v>1947</v>
      </c>
      <c r="G343" s="9" t="s">
        <v>41</v>
      </c>
      <c r="H343" s="200">
        <v>2.794</v>
      </c>
      <c r="I343" s="199"/>
      <c r="J343" s="199"/>
      <c r="K343" s="199"/>
      <c r="L343" s="200" t="s">
        <v>52</v>
      </c>
      <c r="M343" s="179">
        <v>45657</v>
      </c>
    </row>
    <row r="344" spans="1:13" ht="25.5">
      <c r="A344" s="228"/>
      <c r="B344" s="291"/>
      <c r="C344" s="8" t="s">
        <v>1616</v>
      </c>
      <c r="D344" s="9" t="s">
        <v>14</v>
      </c>
      <c r="E344" s="9" t="s">
        <v>1948</v>
      </c>
      <c r="F344" s="210" t="s">
        <v>1949</v>
      </c>
      <c r="G344" s="9" t="s">
        <v>41</v>
      </c>
      <c r="H344" s="200">
        <v>0.65300000000000002</v>
      </c>
      <c r="I344" s="199"/>
      <c r="J344" s="199"/>
      <c r="K344" s="199"/>
      <c r="L344" s="200" t="s">
        <v>52</v>
      </c>
      <c r="M344" s="179">
        <v>45657</v>
      </c>
    </row>
    <row r="345" spans="1:13">
      <c r="A345" s="228"/>
      <c r="B345" s="291"/>
      <c r="C345" s="8" t="s">
        <v>1617</v>
      </c>
      <c r="D345" s="9" t="s">
        <v>14</v>
      </c>
      <c r="E345" s="9" t="s">
        <v>1950</v>
      </c>
      <c r="F345" s="210" t="s">
        <v>1951</v>
      </c>
      <c r="G345" s="9" t="s">
        <v>41</v>
      </c>
      <c r="H345" s="200">
        <v>0.54900000000000004</v>
      </c>
      <c r="I345" s="199"/>
      <c r="J345" s="199"/>
      <c r="K345" s="199"/>
      <c r="L345" s="200" t="s">
        <v>52</v>
      </c>
      <c r="M345" s="179">
        <v>45657</v>
      </c>
    </row>
    <row r="346" spans="1:13">
      <c r="A346" s="228"/>
      <c r="B346" s="291"/>
      <c r="C346" s="8" t="s">
        <v>1617</v>
      </c>
      <c r="D346" s="9" t="s">
        <v>14</v>
      </c>
      <c r="E346" s="9" t="s">
        <v>1952</v>
      </c>
      <c r="F346" s="210" t="s">
        <v>1953</v>
      </c>
      <c r="G346" s="9" t="s">
        <v>41</v>
      </c>
      <c r="H346" s="200">
        <v>0.29099999999999998</v>
      </c>
      <c r="I346" s="199"/>
      <c r="J346" s="199"/>
      <c r="K346" s="199"/>
      <c r="L346" s="200" t="s">
        <v>52</v>
      </c>
      <c r="M346" s="179">
        <v>45657</v>
      </c>
    </row>
    <row r="347" spans="1:13">
      <c r="A347" s="228"/>
      <c r="B347" s="291"/>
      <c r="C347" s="8" t="s">
        <v>1618</v>
      </c>
      <c r="D347" s="9" t="s">
        <v>14</v>
      </c>
      <c r="E347" s="9" t="s">
        <v>1954</v>
      </c>
      <c r="F347" s="210" t="s">
        <v>1955</v>
      </c>
      <c r="G347" s="9" t="s">
        <v>41</v>
      </c>
      <c r="H347" s="200">
        <v>0.182</v>
      </c>
      <c r="I347" s="199"/>
      <c r="J347" s="199"/>
      <c r="K347" s="199"/>
      <c r="L347" s="200" t="s">
        <v>52</v>
      </c>
      <c r="M347" s="179">
        <v>45657</v>
      </c>
    </row>
    <row r="348" spans="1:13">
      <c r="A348" s="228"/>
      <c r="B348" s="291"/>
      <c r="C348" s="8" t="s">
        <v>1618</v>
      </c>
      <c r="D348" s="9" t="s">
        <v>14</v>
      </c>
      <c r="E348" s="9" t="s">
        <v>1956</v>
      </c>
      <c r="F348" s="210" t="s">
        <v>1957</v>
      </c>
      <c r="G348" s="9" t="s">
        <v>41</v>
      </c>
      <c r="H348" s="200">
        <v>0.66800000000000004</v>
      </c>
      <c r="I348" s="199"/>
      <c r="J348" s="199"/>
      <c r="K348" s="199"/>
      <c r="L348" s="200" t="s">
        <v>52</v>
      </c>
      <c r="M348" s="179">
        <v>45657</v>
      </c>
    </row>
    <row r="349" spans="1:13">
      <c r="A349" s="228"/>
      <c r="B349" s="291"/>
      <c r="C349" s="8" t="s">
        <v>1618</v>
      </c>
      <c r="D349" s="9" t="s">
        <v>14</v>
      </c>
      <c r="E349" s="9" t="s">
        <v>1958</v>
      </c>
      <c r="F349" s="210" t="s">
        <v>1959</v>
      </c>
      <c r="G349" s="9" t="s">
        <v>41</v>
      </c>
      <c r="H349" s="200">
        <v>0</v>
      </c>
      <c r="I349" s="199"/>
      <c r="J349" s="199"/>
      <c r="K349" s="199"/>
      <c r="L349" s="200" t="s">
        <v>2301</v>
      </c>
      <c r="M349" s="179">
        <v>45657</v>
      </c>
    </row>
    <row r="350" spans="1:13">
      <c r="A350" s="228"/>
      <c r="B350" s="291"/>
      <c r="C350" s="8" t="s">
        <v>1619</v>
      </c>
      <c r="D350" s="9" t="s">
        <v>14</v>
      </c>
      <c r="E350" s="9" t="s">
        <v>1960</v>
      </c>
      <c r="F350" s="210" t="s">
        <v>1961</v>
      </c>
      <c r="G350" s="9" t="s">
        <v>41</v>
      </c>
      <c r="H350" s="200">
        <v>0.29799999999999999</v>
      </c>
      <c r="I350" s="199"/>
      <c r="J350" s="199"/>
      <c r="K350" s="199"/>
      <c r="L350" s="200" t="s">
        <v>52</v>
      </c>
      <c r="M350" s="179">
        <v>45657</v>
      </c>
    </row>
    <row r="351" spans="1:13">
      <c r="A351" s="228"/>
      <c r="B351" s="291"/>
      <c r="C351" s="8" t="s">
        <v>1620</v>
      </c>
      <c r="D351" s="9" t="s">
        <v>14</v>
      </c>
      <c r="E351" s="9" t="s">
        <v>1962</v>
      </c>
      <c r="F351" s="210" t="s">
        <v>1963</v>
      </c>
      <c r="G351" s="9" t="s">
        <v>41</v>
      </c>
      <c r="H351" s="200">
        <v>1.5780000000000001</v>
      </c>
      <c r="I351" s="199"/>
      <c r="J351" s="199"/>
      <c r="K351" s="199"/>
      <c r="L351" s="200" t="s">
        <v>52</v>
      </c>
      <c r="M351" s="179">
        <v>45657</v>
      </c>
    </row>
    <row r="352" spans="1:13">
      <c r="A352" s="228"/>
      <c r="B352" s="291"/>
      <c r="C352" s="8" t="s">
        <v>1621</v>
      </c>
      <c r="D352" s="9" t="s">
        <v>14</v>
      </c>
      <c r="E352" s="9" t="s">
        <v>1964</v>
      </c>
      <c r="F352" s="210" t="s">
        <v>1965</v>
      </c>
      <c r="G352" s="9" t="s">
        <v>41</v>
      </c>
      <c r="H352" s="200">
        <v>3.5000000000000003E-2</v>
      </c>
      <c r="I352" s="199"/>
      <c r="J352" s="199"/>
      <c r="K352" s="199"/>
      <c r="L352" s="200" t="s">
        <v>52</v>
      </c>
      <c r="M352" s="179">
        <v>45657</v>
      </c>
    </row>
    <row r="353" spans="1:13">
      <c r="A353" s="228"/>
      <c r="B353" s="291"/>
      <c r="C353" s="8" t="s">
        <v>1622</v>
      </c>
      <c r="D353" s="9" t="s">
        <v>14</v>
      </c>
      <c r="E353" s="9" t="s">
        <v>1966</v>
      </c>
      <c r="F353" s="210" t="s">
        <v>1967</v>
      </c>
      <c r="G353" s="9" t="s">
        <v>41</v>
      </c>
      <c r="H353" s="200">
        <v>0.69599999999999995</v>
      </c>
      <c r="I353" s="199"/>
      <c r="J353" s="199"/>
      <c r="K353" s="199"/>
      <c r="L353" s="200" t="s">
        <v>52</v>
      </c>
      <c r="M353" s="179">
        <v>45657</v>
      </c>
    </row>
    <row r="354" spans="1:13">
      <c r="A354" s="228"/>
      <c r="B354" s="291"/>
      <c r="C354" s="8" t="s">
        <v>1623</v>
      </c>
      <c r="D354" s="9" t="s">
        <v>14</v>
      </c>
      <c r="E354" s="9" t="s">
        <v>1968</v>
      </c>
      <c r="F354" s="210" t="s">
        <v>1969</v>
      </c>
      <c r="G354" s="9" t="s">
        <v>41</v>
      </c>
      <c r="H354" s="200">
        <v>0.53300000000000003</v>
      </c>
      <c r="I354" s="199"/>
      <c r="J354" s="199"/>
      <c r="K354" s="199"/>
      <c r="L354" s="200" t="s">
        <v>52</v>
      </c>
      <c r="M354" s="179">
        <v>45657</v>
      </c>
    </row>
    <row r="355" spans="1:13">
      <c r="A355" s="228"/>
      <c r="B355" s="291"/>
      <c r="C355" s="8" t="s">
        <v>1624</v>
      </c>
      <c r="D355" s="9" t="s">
        <v>14</v>
      </c>
      <c r="E355" s="9" t="s">
        <v>1970</v>
      </c>
      <c r="F355" s="210" t="s">
        <v>1971</v>
      </c>
      <c r="G355" s="9" t="s">
        <v>41</v>
      </c>
      <c r="H355" s="200">
        <v>0.64500000000000002</v>
      </c>
      <c r="I355" s="199"/>
      <c r="J355" s="199"/>
      <c r="K355" s="199"/>
      <c r="L355" s="200" t="s">
        <v>52</v>
      </c>
      <c r="M355" s="179">
        <v>45657</v>
      </c>
    </row>
    <row r="356" spans="1:13">
      <c r="A356" s="228"/>
      <c r="B356" s="291"/>
      <c r="C356" s="8" t="s">
        <v>1625</v>
      </c>
      <c r="D356" s="9" t="s">
        <v>14</v>
      </c>
      <c r="E356" s="9" t="s">
        <v>1972</v>
      </c>
      <c r="F356" s="210" t="s">
        <v>1973</v>
      </c>
      <c r="G356" s="9" t="s">
        <v>41</v>
      </c>
      <c r="H356" s="200">
        <v>1.359</v>
      </c>
      <c r="I356" s="199"/>
      <c r="J356" s="199"/>
      <c r="K356" s="199"/>
      <c r="L356" s="200" t="s">
        <v>52</v>
      </c>
      <c r="M356" s="179">
        <v>45657</v>
      </c>
    </row>
    <row r="357" spans="1:13">
      <c r="A357" s="228"/>
      <c r="B357" s="291"/>
      <c r="C357" s="8" t="s">
        <v>1626</v>
      </c>
      <c r="D357" s="9" t="s">
        <v>14</v>
      </c>
      <c r="E357" s="9" t="s">
        <v>1974</v>
      </c>
      <c r="F357" s="210" t="s">
        <v>1975</v>
      </c>
      <c r="G357" s="9" t="s">
        <v>41</v>
      </c>
      <c r="H357" s="213">
        <v>1.26</v>
      </c>
      <c r="I357" s="199"/>
      <c r="J357" s="199"/>
      <c r="K357" s="199"/>
      <c r="L357" s="200" t="s">
        <v>52</v>
      </c>
      <c r="M357" s="179">
        <v>45657</v>
      </c>
    </row>
    <row r="358" spans="1:13">
      <c r="A358" s="228"/>
      <c r="B358" s="291"/>
      <c r="C358" s="8" t="s">
        <v>1627</v>
      </c>
      <c r="D358" s="9" t="s">
        <v>14</v>
      </c>
      <c r="E358" s="9" t="s">
        <v>1976</v>
      </c>
      <c r="F358" s="210" t="s">
        <v>1977</v>
      </c>
      <c r="G358" s="9" t="s">
        <v>41</v>
      </c>
      <c r="H358" s="200">
        <v>1.5129999999999999</v>
      </c>
      <c r="I358" s="199"/>
      <c r="J358" s="199"/>
      <c r="K358" s="199"/>
      <c r="L358" s="200" t="s">
        <v>52</v>
      </c>
      <c r="M358" s="179">
        <v>45657</v>
      </c>
    </row>
    <row r="359" spans="1:13">
      <c r="A359" s="228"/>
      <c r="B359" s="291"/>
      <c r="C359" s="8" t="s">
        <v>1628</v>
      </c>
      <c r="D359" s="9" t="s">
        <v>14</v>
      </c>
      <c r="E359" s="9" t="s">
        <v>1978</v>
      </c>
      <c r="F359" s="210" t="s">
        <v>1979</v>
      </c>
      <c r="G359" s="9" t="s">
        <v>41</v>
      </c>
      <c r="H359" s="200">
        <v>0.84399999999999997</v>
      </c>
      <c r="I359" s="199"/>
      <c r="J359" s="9"/>
      <c r="K359" s="199"/>
      <c r="L359" s="200" t="s">
        <v>52</v>
      </c>
      <c r="M359" s="179">
        <v>45657</v>
      </c>
    </row>
    <row r="360" spans="1:13">
      <c r="A360" s="228"/>
      <c r="B360" s="291"/>
      <c r="C360" s="8" t="s">
        <v>1629</v>
      </c>
      <c r="D360" s="9" t="s">
        <v>14</v>
      </c>
      <c r="E360" s="9" t="s">
        <v>1980</v>
      </c>
      <c r="F360" s="210" t="s">
        <v>1981</v>
      </c>
      <c r="G360" s="9" t="s">
        <v>41</v>
      </c>
      <c r="H360" s="200">
        <v>0.60399999999999998</v>
      </c>
      <c r="I360" s="199"/>
      <c r="J360" s="9"/>
      <c r="K360" s="199"/>
      <c r="L360" s="200" t="s">
        <v>52</v>
      </c>
      <c r="M360" s="179">
        <v>45657</v>
      </c>
    </row>
    <row r="361" spans="1:13">
      <c r="A361" s="228"/>
      <c r="B361" s="291"/>
      <c r="C361" s="8" t="s">
        <v>1630</v>
      </c>
      <c r="D361" s="9" t="s">
        <v>14</v>
      </c>
      <c r="E361" s="9" t="s">
        <v>1982</v>
      </c>
      <c r="F361" s="210" t="s">
        <v>1983</v>
      </c>
      <c r="G361" s="9" t="s">
        <v>41</v>
      </c>
      <c r="H361" s="9">
        <v>0.69099999999999995</v>
      </c>
      <c r="I361" s="9"/>
      <c r="J361" s="9"/>
      <c r="K361" s="199"/>
      <c r="L361" s="200" t="s">
        <v>52</v>
      </c>
      <c r="M361" s="179">
        <v>45657</v>
      </c>
    </row>
    <row r="362" spans="1:13">
      <c r="A362" s="228"/>
      <c r="B362" s="291"/>
      <c r="C362" s="8" t="s">
        <v>1631</v>
      </c>
      <c r="D362" s="9" t="s">
        <v>14</v>
      </c>
      <c r="E362" s="9" t="s">
        <v>1984</v>
      </c>
      <c r="F362" s="210" t="s">
        <v>1985</v>
      </c>
      <c r="G362" s="9" t="s">
        <v>41</v>
      </c>
      <c r="H362" s="9">
        <v>0.11600000000000001</v>
      </c>
      <c r="I362" s="9"/>
      <c r="J362" s="9"/>
      <c r="K362" s="199"/>
      <c r="L362" s="200" t="s">
        <v>52</v>
      </c>
      <c r="M362" s="179">
        <v>45657</v>
      </c>
    </row>
    <row r="363" spans="1:13">
      <c r="A363" s="228"/>
      <c r="B363" s="291"/>
      <c r="C363" s="8" t="s">
        <v>1632</v>
      </c>
      <c r="D363" s="9" t="s">
        <v>14</v>
      </c>
      <c r="E363" s="9" t="s">
        <v>1986</v>
      </c>
      <c r="F363" s="210" t="s">
        <v>1987</v>
      </c>
      <c r="G363" s="9" t="s">
        <v>2285</v>
      </c>
      <c r="H363" s="200">
        <v>6.0000000000000001E-3</v>
      </c>
      <c r="I363" s="9">
        <v>5.0000000000000001E-3</v>
      </c>
      <c r="J363" s="9">
        <v>1E-3</v>
      </c>
      <c r="K363" s="199"/>
      <c r="L363" s="200" t="s">
        <v>2302</v>
      </c>
      <c r="M363" s="179">
        <v>45657</v>
      </c>
    </row>
    <row r="364" spans="1:13">
      <c r="A364" s="228"/>
      <c r="B364" s="291"/>
      <c r="C364" s="8" t="s">
        <v>1633</v>
      </c>
      <c r="D364" s="9" t="s">
        <v>14</v>
      </c>
      <c r="E364" s="9" t="s">
        <v>1988</v>
      </c>
      <c r="F364" s="210" t="s">
        <v>1989</v>
      </c>
      <c r="G364" s="9" t="s">
        <v>41</v>
      </c>
      <c r="H364" s="106">
        <v>0.83</v>
      </c>
      <c r="I364" s="9"/>
      <c r="J364" s="9"/>
      <c r="K364" s="199"/>
      <c r="L364" s="200" t="s">
        <v>52</v>
      </c>
      <c r="M364" s="179">
        <v>45657</v>
      </c>
    </row>
    <row r="365" spans="1:13">
      <c r="A365" s="228"/>
      <c r="B365" s="291"/>
      <c r="C365" s="8" t="s">
        <v>1634</v>
      </c>
      <c r="D365" s="9" t="s">
        <v>14</v>
      </c>
      <c r="E365" s="9" t="s">
        <v>1990</v>
      </c>
      <c r="F365" s="210" t="s">
        <v>1991</v>
      </c>
      <c r="G365" s="9" t="s">
        <v>41</v>
      </c>
      <c r="H365" s="9">
        <v>0.84699999999999998</v>
      </c>
      <c r="I365" s="9"/>
      <c r="J365" s="9"/>
      <c r="K365" s="199"/>
      <c r="L365" s="200" t="s">
        <v>52</v>
      </c>
      <c r="M365" s="179">
        <v>45657</v>
      </c>
    </row>
    <row r="366" spans="1:13">
      <c r="A366" s="228"/>
      <c r="B366" s="291"/>
      <c r="C366" s="8" t="s">
        <v>1634</v>
      </c>
      <c r="D366" s="9" t="s">
        <v>14</v>
      </c>
      <c r="E366" s="9" t="s">
        <v>1992</v>
      </c>
      <c r="F366" s="210" t="s">
        <v>1993</v>
      </c>
      <c r="G366" s="9" t="s">
        <v>41</v>
      </c>
      <c r="H366" s="9">
        <v>1.0999999999999999E-2</v>
      </c>
      <c r="I366" s="9"/>
      <c r="J366" s="9"/>
      <c r="K366" s="199"/>
      <c r="L366" s="200" t="s">
        <v>52</v>
      </c>
      <c r="M366" s="179">
        <v>45657</v>
      </c>
    </row>
    <row r="367" spans="1:13">
      <c r="A367" s="228"/>
      <c r="B367" s="291"/>
      <c r="C367" s="8" t="s">
        <v>1635</v>
      </c>
      <c r="D367" s="9" t="s">
        <v>14</v>
      </c>
      <c r="E367" s="9" t="s">
        <v>1994</v>
      </c>
      <c r="F367" s="210" t="s">
        <v>1995</v>
      </c>
      <c r="G367" s="9" t="s">
        <v>41</v>
      </c>
      <c r="H367" s="9">
        <v>1.032</v>
      </c>
      <c r="I367" s="9"/>
      <c r="J367" s="9"/>
      <c r="K367" s="199"/>
      <c r="L367" s="200" t="s">
        <v>52</v>
      </c>
      <c r="M367" s="179">
        <v>45657</v>
      </c>
    </row>
    <row r="368" spans="1:13">
      <c r="A368" s="228"/>
      <c r="B368" s="291"/>
      <c r="C368" s="8" t="s">
        <v>1636</v>
      </c>
      <c r="D368" s="9" t="s">
        <v>14</v>
      </c>
      <c r="E368" s="9" t="s">
        <v>1996</v>
      </c>
      <c r="F368" s="209" t="s">
        <v>1997</v>
      </c>
      <c r="G368" s="9" t="s">
        <v>41</v>
      </c>
      <c r="H368" s="9">
        <v>0.61499999999999999</v>
      </c>
      <c r="I368" s="9"/>
      <c r="J368" s="9"/>
      <c r="K368" s="199"/>
      <c r="L368" s="200" t="s">
        <v>52</v>
      </c>
      <c r="M368" s="179">
        <v>45657</v>
      </c>
    </row>
    <row r="369" spans="1:13">
      <c r="A369" s="228"/>
      <c r="B369" s="291"/>
      <c r="C369" s="8" t="s">
        <v>1637</v>
      </c>
      <c r="D369" s="9" t="s">
        <v>14</v>
      </c>
      <c r="E369" s="9" t="s">
        <v>1998</v>
      </c>
      <c r="F369" s="211" t="s">
        <v>1999</v>
      </c>
      <c r="G369" s="9" t="s">
        <v>16</v>
      </c>
      <c r="H369" s="9">
        <v>7.1980000000000004</v>
      </c>
      <c r="I369" s="9"/>
      <c r="J369" s="9"/>
      <c r="K369" s="199"/>
      <c r="L369" s="200" t="s">
        <v>2303</v>
      </c>
      <c r="M369" s="179">
        <v>45657</v>
      </c>
    </row>
    <row r="370" spans="1:13">
      <c r="A370" s="228"/>
      <c r="B370" s="291"/>
      <c r="C370" s="8" t="s">
        <v>1638</v>
      </c>
      <c r="D370" s="9" t="s">
        <v>14</v>
      </c>
      <c r="E370" s="9" t="s">
        <v>2000</v>
      </c>
      <c r="F370" s="210" t="s">
        <v>2001</v>
      </c>
      <c r="G370" s="9" t="s">
        <v>41</v>
      </c>
      <c r="H370" s="9">
        <v>1.9510000000000001</v>
      </c>
      <c r="I370" s="9"/>
      <c r="J370" s="199"/>
      <c r="K370" s="199"/>
      <c r="L370" s="200" t="s">
        <v>52</v>
      </c>
      <c r="M370" s="179">
        <v>45657</v>
      </c>
    </row>
    <row r="371" spans="1:13">
      <c r="A371" s="228"/>
      <c r="B371" s="291"/>
      <c r="C371" s="8" t="s">
        <v>1638</v>
      </c>
      <c r="D371" s="9" t="s">
        <v>14</v>
      </c>
      <c r="E371" s="9" t="s">
        <v>2002</v>
      </c>
      <c r="F371" s="209" t="s">
        <v>2003</v>
      </c>
      <c r="G371" s="9" t="s">
        <v>16</v>
      </c>
      <c r="H371" s="9">
        <v>5.5789999999999997</v>
      </c>
      <c r="I371" s="9"/>
      <c r="J371" s="199"/>
      <c r="K371" s="199"/>
      <c r="L371" s="200" t="s">
        <v>52</v>
      </c>
      <c r="M371" s="179">
        <v>45657</v>
      </c>
    </row>
    <row r="372" spans="1:13">
      <c r="A372" s="228"/>
      <c r="B372" s="291"/>
      <c r="C372" s="8" t="s">
        <v>1639</v>
      </c>
      <c r="D372" s="9" t="s">
        <v>14</v>
      </c>
      <c r="E372" s="9" t="s">
        <v>2004</v>
      </c>
      <c r="F372" s="210" t="s">
        <v>2005</v>
      </c>
      <c r="G372" s="9" t="s">
        <v>41</v>
      </c>
      <c r="H372" s="200">
        <v>2.1259999999999999</v>
      </c>
      <c r="I372" s="199"/>
      <c r="J372" s="199"/>
      <c r="K372" s="199"/>
      <c r="L372" s="200" t="s">
        <v>52</v>
      </c>
      <c r="M372" s="179">
        <v>45657</v>
      </c>
    </row>
    <row r="373" spans="1:13">
      <c r="A373" s="228"/>
      <c r="B373" s="291"/>
      <c r="C373" s="8" t="s">
        <v>1640</v>
      </c>
      <c r="D373" s="9" t="s">
        <v>14</v>
      </c>
      <c r="E373" s="9" t="s">
        <v>2006</v>
      </c>
      <c r="F373" s="210" t="s">
        <v>2007</v>
      </c>
      <c r="G373" s="9" t="s">
        <v>41</v>
      </c>
      <c r="H373" s="200">
        <v>1.631</v>
      </c>
      <c r="I373" s="199"/>
      <c r="J373" s="199"/>
      <c r="K373" s="199"/>
      <c r="L373" s="200" t="s">
        <v>52</v>
      </c>
      <c r="M373" s="179">
        <v>45657</v>
      </c>
    </row>
    <row r="374" spans="1:13">
      <c r="A374" s="228"/>
      <c r="B374" s="291"/>
      <c r="C374" s="8" t="s">
        <v>1641</v>
      </c>
      <c r="D374" s="9" t="s">
        <v>14</v>
      </c>
      <c r="E374" s="9" t="s">
        <v>2008</v>
      </c>
      <c r="F374" s="210" t="s">
        <v>2009</v>
      </c>
      <c r="G374" s="9" t="s">
        <v>41</v>
      </c>
      <c r="H374" s="213">
        <v>0.17</v>
      </c>
      <c r="I374" s="199"/>
      <c r="J374" s="199"/>
      <c r="K374" s="199"/>
      <c r="L374" s="200" t="s">
        <v>52</v>
      </c>
      <c r="M374" s="179">
        <v>45657</v>
      </c>
    </row>
    <row r="375" spans="1:13">
      <c r="A375" s="228"/>
      <c r="B375" s="291"/>
      <c r="C375" s="8" t="s">
        <v>1642</v>
      </c>
      <c r="D375" s="9" t="s">
        <v>14</v>
      </c>
      <c r="E375" s="9" t="s">
        <v>2010</v>
      </c>
      <c r="F375" s="209" t="s">
        <v>2011</v>
      </c>
      <c r="G375" s="9" t="s">
        <v>41</v>
      </c>
      <c r="H375" s="200">
        <v>0.16500000000000001</v>
      </c>
      <c r="I375" s="199"/>
      <c r="J375" s="199"/>
      <c r="K375" s="199"/>
      <c r="L375" s="200" t="s">
        <v>52</v>
      </c>
      <c r="M375" s="179">
        <v>45657</v>
      </c>
    </row>
    <row r="376" spans="1:13">
      <c r="A376" s="228"/>
      <c r="B376" s="291"/>
      <c r="C376" s="8" t="s">
        <v>1643</v>
      </c>
      <c r="D376" s="9" t="s">
        <v>14</v>
      </c>
      <c r="E376" s="9" t="s">
        <v>2012</v>
      </c>
      <c r="F376" s="210" t="s">
        <v>2013</v>
      </c>
      <c r="G376" s="9" t="s">
        <v>41</v>
      </c>
      <c r="H376" s="213">
        <v>0.22</v>
      </c>
      <c r="I376" s="199"/>
      <c r="J376" s="199"/>
      <c r="K376" s="199"/>
      <c r="L376" s="200" t="s">
        <v>52</v>
      </c>
      <c r="M376" s="179">
        <v>45657</v>
      </c>
    </row>
    <row r="377" spans="1:13">
      <c r="A377" s="228"/>
      <c r="B377" s="291"/>
      <c r="C377" s="8" t="s">
        <v>1644</v>
      </c>
      <c r="D377" s="9" t="s">
        <v>14</v>
      </c>
      <c r="E377" s="9" t="s">
        <v>2014</v>
      </c>
      <c r="F377" s="210" t="s">
        <v>2015</v>
      </c>
      <c r="G377" s="9" t="s">
        <v>41</v>
      </c>
      <c r="H377" s="200">
        <v>0.14299999999999999</v>
      </c>
      <c r="I377" s="199"/>
      <c r="J377" s="199"/>
      <c r="K377" s="199"/>
      <c r="L377" s="200" t="s">
        <v>52</v>
      </c>
      <c r="M377" s="179">
        <v>45657</v>
      </c>
    </row>
    <row r="378" spans="1:13">
      <c r="A378" s="228"/>
      <c r="B378" s="291"/>
      <c r="C378" s="8" t="s">
        <v>1645</v>
      </c>
      <c r="D378" s="9" t="s">
        <v>14</v>
      </c>
      <c r="E378" s="9" t="s">
        <v>2016</v>
      </c>
      <c r="F378" s="210" t="s">
        <v>2017</v>
      </c>
      <c r="G378" s="9" t="s">
        <v>41</v>
      </c>
      <c r="H378" s="213">
        <v>0.76</v>
      </c>
      <c r="I378" s="199"/>
      <c r="J378" s="199"/>
      <c r="K378" s="199"/>
      <c r="L378" s="200" t="s">
        <v>52</v>
      </c>
      <c r="M378" s="179">
        <v>45657</v>
      </c>
    </row>
    <row r="379" spans="1:13">
      <c r="A379" s="228"/>
      <c r="B379" s="291"/>
      <c r="C379" s="8" t="s">
        <v>1646</v>
      </c>
      <c r="D379" s="9" t="s">
        <v>14</v>
      </c>
      <c r="E379" s="9" t="s">
        <v>2018</v>
      </c>
      <c r="F379" s="210" t="s">
        <v>2019</v>
      </c>
      <c r="G379" s="9" t="s">
        <v>41</v>
      </c>
      <c r="H379" s="213">
        <v>0.248</v>
      </c>
      <c r="I379" s="199"/>
      <c r="J379" s="199"/>
      <c r="K379" s="199"/>
      <c r="L379" s="200" t="s">
        <v>52</v>
      </c>
      <c r="M379" s="179">
        <v>45657</v>
      </c>
    </row>
    <row r="380" spans="1:13">
      <c r="A380" s="228"/>
      <c r="B380" s="291"/>
      <c r="C380" s="8" t="s">
        <v>1647</v>
      </c>
      <c r="D380" s="9" t="s">
        <v>14</v>
      </c>
      <c r="E380" s="9" t="s">
        <v>2020</v>
      </c>
      <c r="F380" s="210" t="s">
        <v>2021</v>
      </c>
      <c r="G380" s="9" t="s">
        <v>41</v>
      </c>
      <c r="H380" s="213">
        <v>0.435</v>
      </c>
      <c r="I380" s="199"/>
      <c r="J380" s="199"/>
      <c r="K380" s="199"/>
      <c r="L380" s="200" t="s">
        <v>52</v>
      </c>
      <c r="M380" s="179">
        <v>45657</v>
      </c>
    </row>
    <row r="381" spans="1:13">
      <c r="A381" s="228"/>
      <c r="B381" s="291"/>
      <c r="C381" s="8" t="s">
        <v>1648</v>
      </c>
      <c r="D381" s="9" t="s">
        <v>14</v>
      </c>
      <c r="E381" s="9" t="s">
        <v>2022</v>
      </c>
      <c r="F381" s="210" t="s">
        <v>2023</v>
      </c>
      <c r="G381" s="9" t="s">
        <v>41</v>
      </c>
      <c r="H381" s="213">
        <v>0.28100000000000003</v>
      </c>
      <c r="I381" s="199"/>
      <c r="J381" s="199"/>
      <c r="K381" s="199"/>
      <c r="L381" s="200" t="s">
        <v>52</v>
      </c>
      <c r="M381" s="179">
        <v>45657</v>
      </c>
    </row>
    <row r="382" spans="1:13">
      <c r="A382" s="228"/>
      <c r="B382" s="291"/>
      <c r="C382" s="8" t="s">
        <v>1649</v>
      </c>
      <c r="D382" s="9" t="s">
        <v>14</v>
      </c>
      <c r="E382" s="9" t="s">
        <v>2024</v>
      </c>
      <c r="F382" s="210" t="s">
        <v>2025</v>
      </c>
      <c r="G382" s="9" t="s">
        <v>41</v>
      </c>
      <c r="H382" s="213">
        <v>0.93600000000000005</v>
      </c>
      <c r="I382" s="199"/>
      <c r="J382" s="199"/>
      <c r="K382" s="199"/>
      <c r="L382" s="200" t="s">
        <v>52</v>
      </c>
      <c r="M382" s="179">
        <v>45657</v>
      </c>
    </row>
    <row r="383" spans="1:13">
      <c r="A383" s="228"/>
      <c r="B383" s="291"/>
      <c r="C383" s="8" t="s">
        <v>1650</v>
      </c>
      <c r="D383" s="9" t="s">
        <v>14</v>
      </c>
      <c r="E383" s="9" t="s">
        <v>2026</v>
      </c>
      <c r="F383" s="210" t="s">
        <v>2027</v>
      </c>
      <c r="G383" s="9" t="s">
        <v>41</v>
      </c>
      <c r="H383" s="213">
        <v>0.68700000000000006</v>
      </c>
      <c r="I383" s="199"/>
      <c r="J383" s="199"/>
      <c r="K383" s="199"/>
      <c r="L383" s="200" t="s">
        <v>52</v>
      </c>
      <c r="M383" s="179">
        <v>45657</v>
      </c>
    </row>
    <row r="384" spans="1:13">
      <c r="A384" s="228"/>
      <c r="B384" s="291"/>
      <c r="C384" s="8" t="s">
        <v>1651</v>
      </c>
      <c r="D384" s="9" t="s">
        <v>14</v>
      </c>
      <c r="E384" s="9" t="s">
        <v>2028</v>
      </c>
      <c r="F384" s="211" t="s">
        <v>2029</v>
      </c>
      <c r="G384" s="9" t="s">
        <v>41</v>
      </c>
      <c r="H384" s="213">
        <v>0.152</v>
      </c>
      <c r="I384" s="199"/>
      <c r="J384" s="199"/>
      <c r="K384" s="199"/>
      <c r="L384" s="200" t="s">
        <v>52</v>
      </c>
      <c r="M384" s="179">
        <v>45657</v>
      </c>
    </row>
    <row r="385" spans="1:13">
      <c r="A385" s="228"/>
      <c r="B385" s="291"/>
      <c r="C385" s="8" t="s">
        <v>1652</v>
      </c>
      <c r="D385" s="9" t="s">
        <v>14</v>
      </c>
      <c r="E385" s="9" t="s">
        <v>2030</v>
      </c>
      <c r="F385" s="209" t="s">
        <v>2031</v>
      </c>
      <c r="G385" s="9" t="s">
        <v>41</v>
      </c>
      <c r="H385" s="213">
        <v>0.66500000000000004</v>
      </c>
      <c r="I385" s="199"/>
      <c r="J385" s="199"/>
      <c r="K385" s="199"/>
      <c r="L385" s="200" t="s">
        <v>52</v>
      </c>
      <c r="M385" s="179">
        <v>45657</v>
      </c>
    </row>
    <row r="386" spans="1:13">
      <c r="A386" s="228"/>
      <c r="B386" s="291"/>
      <c r="C386" s="8" t="s">
        <v>1653</v>
      </c>
      <c r="D386" s="9" t="s">
        <v>14</v>
      </c>
      <c r="E386" s="9" t="s">
        <v>2032</v>
      </c>
      <c r="F386" s="210" t="s">
        <v>2033</v>
      </c>
      <c r="G386" s="9" t="s">
        <v>41</v>
      </c>
      <c r="H386" s="213">
        <v>0.60799999999999998</v>
      </c>
      <c r="I386" s="199"/>
      <c r="J386" s="199"/>
      <c r="K386" s="199"/>
      <c r="L386" s="200" t="s">
        <v>52</v>
      </c>
      <c r="M386" s="179">
        <v>45657</v>
      </c>
    </row>
    <row r="387" spans="1:13">
      <c r="A387" s="228"/>
      <c r="B387" s="291"/>
      <c r="C387" s="8" t="s">
        <v>1654</v>
      </c>
      <c r="D387" s="9" t="s">
        <v>14</v>
      </c>
      <c r="E387" s="9" t="s">
        <v>2034</v>
      </c>
      <c r="F387" s="209" t="s">
        <v>2035</v>
      </c>
      <c r="G387" s="9" t="s">
        <v>41</v>
      </c>
      <c r="H387" s="213">
        <v>1.22</v>
      </c>
      <c r="I387" s="199"/>
      <c r="J387" s="199"/>
      <c r="K387" s="199"/>
      <c r="L387" s="200" t="s">
        <v>52</v>
      </c>
      <c r="M387" s="179">
        <v>45657</v>
      </c>
    </row>
    <row r="388" spans="1:13">
      <c r="A388" s="228"/>
      <c r="B388" s="291"/>
      <c r="C388" s="8" t="s">
        <v>1655</v>
      </c>
      <c r="D388" s="9" t="s">
        <v>14</v>
      </c>
      <c r="E388" s="9" t="s">
        <v>2036</v>
      </c>
      <c r="F388" s="209" t="s">
        <v>2037</v>
      </c>
      <c r="G388" s="9" t="s">
        <v>41</v>
      </c>
      <c r="H388" s="213">
        <v>0.38200000000000001</v>
      </c>
      <c r="I388" s="199"/>
      <c r="J388" s="199"/>
      <c r="K388" s="199"/>
      <c r="L388" s="200" t="s">
        <v>52</v>
      </c>
      <c r="M388" s="179">
        <v>45657</v>
      </c>
    </row>
    <row r="389" spans="1:13">
      <c r="A389" s="228"/>
      <c r="B389" s="291"/>
      <c r="C389" s="8" t="s">
        <v>1656</v>
      </c>
      <c r="D389" s="9" t="s">
        <v>14</v>
      </c>
      <c r="E389" s="9" t="s">
        <v>2038</v>
      </c>
      <c r="F389" s="210" t="s">
        <v>2039</v>
      </c>
      <c r="G389" s="9" t="s">
        <v>41</v>
      </c>
      <c r="H389" s="200">
        <v>0.52900000000000003</v>
      </c>
      <c r="I389" s="199"/>
      <c r="J389" s="199"/>
      <c r="K389" s="199"/>
      <c r="L389" s="200" t="s">
        <v>52</v>
      </c>
      <c r="M389" s="179">
        <v>45657</v>
      </c>
    </row>
    <row r="390" spans="1:13">
      <c r="A390" s="228"/>
      <c r="B390" s="291"/>
      <c r="C390" s="8" t="s">
        <v>1657</v>
      </c>
      <c r="D390" s="9" t="s">
        <v>14</v>
      </c>
      <c r="E390" s="9" t="s">
        <v>2040</v>
      </c>
      <c r="F390" s="210" t="s">
        <v>2041</v>
      </c>
      <c r="G390" s="9" t="s">
        <v>41</v>
      </c>
      <c r="H390" s="200">
        <v>0.66100000000000003</v>
      </c>
      <c r="I390" s="199"/>
      <c r="J390" s="199"/>
      <c r="K390" s="199"/>
      <c r="L390" s="200" t="s">
        <v>52</v>
      </c>
      <c r="M390" s="179">
        <v>45657</v>
      </c>
    </row>
    <row r="391" spans="1:13">
      <c r="A391" s="228"/>
      <c r="B391" s="291"/>
      <c r="C391" s="8" t="s">
        <v>1658</v>
      </c>
      <c r="D391" s="9" t="s">
        <v>14</v>
      </c>
      <c r="E391" s="9"/>
      <c r="F391" s="210" t="s">
        <v>2042</v>
      </c>
      <c r="G391" s="9" t="s">
        <v>41</v>
      </c>
      <c r="H391" s="200">
        <v>1.7190000000000001</v>
      </c>
      <c r="I391" s="199"/>
      <c r="J391" s="199"/>
      <c r="K391" s="199"/>
      <c r="L391" s="200" t="s">
        <v>52</v>
      </c>
      <c r="M391" s="179">
        <v>45657</v>
      </c>
    </row>
    <row r="392" spans="1:13">
      <c r="A392" s="228"/>
      <c r="B392" s="291"/>
      <c r="C392" s="8" t="s">
        <v>1659</v>
      </c>
      <c r="D392" s="9" t="s">
        <v>14</v>
      </c>
      <c r="E392" s="9" t="s">
        <v>2043</v>
      </c>
      <c r="F392" s="210" t="s">
        <v>2044</v>
      </c>
      <c r="G392" s="9" t="s">
        <v>41</v>
      </c>
      <c r="H392" s="200">
        <v>0.46500000000000002</v>
      </c>
      <c r="I392" s="199"/>
      <c r="J392" s="199"/>
      <c r="K392" s="199"/>
      <c r="L392" s="200" t="s">
        <v>52</v>
      </c>
      <c r="M392" s="179">
        <v>45657</v>
      </c>
    </row>
    <row r="393" spans="1:13">
      <c r="A393" s="228"/>
      <c r="B393" s="291"/>
      <c r="C393" s="8" t="s">
        <v>1660</v>
      </c>
      <c r="D393" s="9" t="s">
        <v>14</v>
      </c>
      <c r="E393" s="9" t="s">
        <v>2045</v>
      </c>
      <c r="F393" s="210" t="s">
        <v>2046</v>
      </c>
      <c r="G393" s="9" t="s">
        <v>41</v>
      </c>
      <c r="H393" s="200">
        <v>0.122</v>
      </c>
      <c r="I393" s="199"/>
      <c r="J393" s="199"/>
      <c r="K393" s="199"/>
      <c r="L393" s="200" t="s">
        <v>52</v>
      </c>
      <c r="M393" s="179">
        <v>45657</v>
      </c>
    </row>
    <row r="394" spans="1:13">
      <c r="A394" s="228"/>
      <c r="B394" s="291"/>
      <c r="C394" s="8" t="s">
        <v>1661</v>
      </c>
      <c r="D394" s="9" t="s">
        <v>14</v>
      </c>
      <c r="E394" s="9" t="s">
        <v>2047</v>
      </c>
      <c r="F394" s="211" t="s">
        <v>2048</v>
      </c>
      <c r="G394" s="9" t="s">
        <v>41</v>
      </c>
      <c r="H394" s="200">
        <v>0.39200000000000002</v>
      </c>
      <c r="I394" s="199"/>
      <c r="J394" s="199"/>
      <c r="K394" s="199"/>
      <c r="L394" s="200" t="s">
        <v>52</v>
      </c>
      <c r="M394" s="179">
        <v>45657</v>
      </c>
    </row>
    <row r="395" spans="1:13">
      <c r="A395" s="228"/>
      <c r="B395" s="291"/>
      <c r="C395" s="8" t="s">
        <v>1662</v>
      </c>
      <c r="D395" s="9" t="s">
        <v>14</v>
      </c>
      <c r="E395" s="9" t="s">
        <v>2049</v>
      </c>
      <c r="F395" s="210" t="s">
        <v>2050</v>
      </c>
      <c r="G395" s="9" t="s">
        <v>41</v>
      </c>
      <c r="H395" s="200">
        <v>0.66200000000000003</v>
      </c>
      <c r="I395" s="199"/>
      <c r="J395" s="199"/>
      <c r="K395" s="199"/>
      <c r="L395" s="200" t="s">
        <v>52</v>
      </c>
      <c r="M395" s="179">
        <v>45657</v>
      </c>
    </row>
    <row r="396" spans="1:13">
      <c r="A396" s="228"/>
      <c r="B396" s="291"/>
      <c r="C396" s="8" t="s">
        <v>1663</v>
      </c>
      <c r="D396" s="9" t="s">
        <v>14</v>
      </c>
      <c r="E396" s="9" t="s">
        <v>2051</v>
      </c>
      <c r="F396" s="9" t="s">
        <v>2052</v>
      </c>
      <c r="G396" s="9" t="s">
        <v>16</v>
      </c>
      <c r="H396" s="200">
        <v>9.1069999999999993</v>
      </c>
      <c r="I396" s="199"/>
      <c r="J396" s="199"/>
      <c r="K396" s="199"/>
      <c r="L396" s="200" t="s">
        <v>52</v>
      </c>
      <c r="M396" s="179">
        <v>45657</v>
      </c>
    </row>
    <row r="397" spans="1:13">
      <c r="A397" s="228"/>
      <c r="B397" s="291"/>
      <c r="C397" s="8" t="s">
        <v>1663</v>
      </c>
      <c r="D397" s="9" t="s">
        <v>14</v>
      </c>
      <c r="E397" s="9" t="s">
        <v>2053</v>
      </c>
      <c r="F397" s="199" t="s">
        <v>2054</v>
      </c>
      <c r="G397" s="9" t="s">
        <v>16</v>
      </c>
      <c r="H397" s="200">
        <v>1.413</v>
      </c>
      <c r="I397" s="199"/>
      <c r="J397" s="199"/>
      <c r="K397" s="199"/>
      <c r="L397" s="200" t="s">
        <v>52</v>
      </c>
      <c r="M397" s="179">
        <v>45657</v>
      </c>
    </row>
    <row r="398" spans="1:13">
      <c r="A398" s="228"/>
      <c r="B398" s="291"/>
      <c r="C398" s="8" t="s">
        <v>1664</v>
      </c>
      <c r="D398" s="9" t="s">
        <v>14</v>
      </c>
      <c r="E398" s="9" t="s">
        <v>2051</v>
      </c>
      <c r="F398" s="209" t="s">
        <v>2055</v>
      </c>
      <c r="G398" s="9" t="s">
        <v>16</v>
      </c>
      <c r="H398" s="200">
        <v>3.1360000000000001</v>
      </c>
      <c r="I398" s="199"/>
      <c r="J398" s="199"/>
      <c r="K398" s="199"/>
      <c r="L398" s="200" t="s">
        <v>52</v>
      </c>
      <c r="M398" s="179">
        <v>45657</v>
      </c>
    </row>
    <row r="399" spans="1:13">
      <c r="A399" s="228"/>
      <c r="B399" s="291"/>
      <c r="C399" s="8" t="s">
        <v>1664</v>
      </c>
      <c r="D399" s="9" t="s">
        <v>14</v>
      </c>
      <c r="E399" s="9"/>
      <c r="F399" s="209" t="s">
        <v>2056</v>
      </c>
      <c r="G399" s="9" t="s">
        <v>16</v>
      </c>
      <c r="H399" s="200">
        <v>2.0470000000000002</v>
      </c>
      <c r="I399" s="199"/>
      <c r="J399" s="199"/>
      <c r="K399" s="199"/>
      <c r="L399" s="200" t="s">
        <v>52</v>
      </c>
      <c r="M399" s="179">
        <v>45657</v>
      </c>
    </row>
    <row r="400" spans="1:13">
      <c r="A400" s="228"/>
      <c r="B400" s="291"/>
      <c r="C400" s="8" t="s">
        <v>1665</v>
      </c>
      <c r="D400" s="9" t="s">
        <v>14</v>
      </c>
      <c r="E400" s="9" t="s">
        <v>2057</v>
      </c>
      <c r="F400" s="209" t="s">
        <v>2058</v>
      </c>
      <c r="G400" s="9" t="s">
        <v>16</v>
      </c>
      <c r="H400" s="200">
        <v>0.48299999999999998</v>
      </c>
      <c r="I400" s="199"/>
      <c r="J400" s="199"/>
      <c r="K400" s="199"/>
      <c r="L400" s="200" t="s">
        <v>52</v>
      </c>
      <c r="M400" s="179">
        <v>45657</v>
      </c>
    </row>
    <row r="401" spans="1:13">
      <c r="A401" s="228"/>
      <c r="B401" s="291"/>
      <c r="C401" s="8" t="s">
        <v>1666</v>
      </c>
      <c r="D401" s="9" t="s">
        <v>14</v>
      </c>
      <c r="E401" s="9" t="s">
        <v>2059</v>
      </c>
      <c r="F401" s="210" t="s">
        <v>2060</v>
      </c>
      <c r="G401" s="9" t="s">
        <v>41</v>
      </c>
      <c r="H401" s="200">
        <v>1.3560000000000001</v>
      </c>
      <c r="I401" s="199"/>
      <c r="J401" s="199"/>
      <c r="K401" s="199"/>
      <c r="L401" s="200" t="s">
        <v>52</v>
      </c>
      <c r="M401" s="179">
        <v>45657</v>
      </c>
    </row>
    <row r="402" spans="1:13">
      <c r="A402" s="228"/>
      <c r="B402" s="291"/>
      <c r="C402" s="8" t="s">
        <v>1667</v>
      </c>
      <c r="D402" s="9" t="s">
        <v>14</v>
      </c>
      <c r="E402" s="9" t="s">
        <v>2061</v>
      </c>
      <c r="F402" s="210" t="s">
        <v>2062</v>
      </c>
      <c r="G402" s="9" t="s">
        <v>41</v>
      </c>
      <c r="H402" s="200">
        <v>0.23799999999999999</v>
      </c>
      <c r="I402" s="199"/>
      <c r="J402" s="199"/>
      <c r="K402" s="199"/>
      <c r="L402" s="200" t="s">
        <v>2297</v>
      </c>
      <c r="M402" s="179">
        <v>45657</v>
      </c>
    </row>
    <row r="403" spans="1:13">
      <c r="A403" s="228"/>
      <c r="B403" s="291"/>
      <c r="C403" s="8" t="s">
        <v>1668</v>
      </c>
      <c r="D403" s="9" t="s">
        <v>14</v>
      </c>
      <c r="E403" s="9" t="s">
        <v>2063</v>
      </c>
      <c r="F403" s="210" t="s">
        <v>2064</v>
      </c>
      <c r="G403" s="9" t="s">
        <v>41</v>
      </c>
      <c r="H403" s="200">
        <v>0.496</v>
      </c>
      <c r="I403" s="199"/>
      <c r="J403" s="199"/>
      <c r="K403" s="199"/>
      <c r="L403" s="200" t="s">
        <v>52</v>
      </c>
      <c r="M403" s="179">
        <v>45657</v>
      </c>
    </row>
    <row r="404" spans="1:13">
      <c r="A404" s="228"/>
      <c r="B404" s="291"/>
      <c r="C404" s="8" t="s">
        <v>1669</v>
      </c>
      <c r="D404" s="9" t="s">
        <v>14</v>
      </c>
      <c r="E404" s="9" t="s">
        <v>2065</v>
      </c>
      <c r="F404" s="210" t="s">
        <v>2066</v>
      </c>
      <c r="G404" s="9" t="s">
        <v>41</v>
      </c>
      <c r="H404" s="200">
        <v>1.7410000000000001</v>
      </c>
      <c r="I404" s="199"/>
      <c r="J404" s="199"/>
      <c r="K404" s="199"/>
      <c r="L404" s="200" t="s">
        <v>2297</v>
      </c>
      <c r="M404" s="179">
        <v>45657</v>
      </c>
    </row>
    <row r="405" spans="1:13">
      <c r="A405" s="228"/>
      <c r="B405" s="291"/>
      <c r="C405" s="8" t="s">
        <v>1670</v>
      </c>
      <c r="D405" s="9" t="s">
        <v>14</v>
      </c>
      <c r="E405" s="9" t="s">
        <v>2067</v>
      </c>
      <c r="F405" s="210" t="s">
        <v>2068</v>
      </c>
      <c r="G405" s="9" t="s">
        <v>41</v>
      </c>
      <c r="H405" s="200">
        <v>2.9790000000000001</v>
      </c>
      <c r="I405" s="199"/>
      <c r="J405" s="199"/>
      <c r="K405" s="199"/>
      <c r="L405" s="200" t="s">
        <v>2297</v>
      </c>
      <c r="M405" s="179">
        <v>45657</v>
      </c>
    </row>
    <row r="406" spans="1:13">
      <c r="A406" s="228"/>
      <c r="B406" s="291"/>
      <c r="C406" s="8" t="s">
        <v>1671</v>
      </c>
      <c r="D406" s="9" t="s">
        <v>14</v>
      </c>
      <c r="E406" s="9" t="s">
        <v>2069</v>
      </c>
      <c r="F406" s="210" t="s">
        <v>2070</v>
      </c>
      <c r="G406" s="9" t="s">
        <v>41</v>
      </c>
      <c r="H406" s="200">
        <v>0.19400000000000001</v>
      </c>
      <c r="I406" s="199"/>
      <c r="J406" s="199"/>
      <c r="K406" s="199"/>
      <c r="L406" s="200" t="s">
        <v>52</v>
      </c>
      <c r="M406" s="179">
        <v>45657</v>
      </c>
    </row>
    <row r="407" spans="1:13">
      <c r="A407" s="228"/>
      <c r="B407" s="291"/>
      <c r="C407" s="8" t="s">
        <v>1672</v>
      </c>
      <c r="D407" s="9" t="s">
        <v>14</v>
      </c>
      <c r="E407" s="9" t="s">
        <v>2071</v>
      </c>
      <c r="F407" s="210" t="s">
        <v>2072</v>
      </c>
      <c r="G407" s="9" t="s">
        <v>41</v>
      </c>
      <c r="H407" s="200">
        <v>1.016</v>
      </c>
      <c r="I407" s="199"/>
      <c r="J407" s="199"/>
      <c r="K407" s="199"/>
      <c r="L407" s="200" t="s">
        <v>52</v>
      </c>
      <c r="M407" s="179">
        <v>45657</v>
      </c>
    </row>
    <row r="408" spans="1:13">
      <c r="A408" s="228"/>
      <c r="B408" s="291"/>
      <c r="C408" s="8" t="s">
        <v>1673</v>
      </c>
      <c r="D408" s="9" t="s">
        <v>14</v>
      </c>
      <c r="E408" s="9" t="s">
        <v>2073</v>
      </c>
      <c r="F408" s="210" t="s">
        <v>2074</v>
      </c>
      <c r="G408" s="9" t="s">
        <v>41</v>
      </c>
      <c r="H408" s="200">
        <v>1.034</v>
      </c>
      <c r="I408" s="199"/>
      <c r="J408" s="199"/>
      <c r="K408" s="199"/>
      <c r="L408" s="200" t="s">
        <v>52</v>
      </c>
      <c r="M408" s="179">
        <v>45657</v>
      </c>
    </row>
    <row r="409" spans="1:13">
      <c r="A409" s="228"/>
      <c r="B409" s="291"/>
      <c r="C409" s="8" t="s">
        <v>1674</v>
      </c>
      <c r="D409" s="9" t="s">
        <v>14</v>
      </c>
      <c r="E409" s="9" t="s">
        <v>2075</v>
      </c>
      <c r="F409" s="210" t="s">
        <v>2076</v>
      </c>
      <c r="G409" s="9" t="s">
        <v>41</v>
      </c>
      <c r="H409" s="200">
        <v>0.47899999999999998</v>
      </c>
      <c r="I409" s="199"/>
      <c r="J409" s="199"/>
      <c r="K409" s="199"/>
      <c r="L409" s="200" t="s">
        <v>2300</v>
      </c>
      <c r="M409" s="179">
        <v>45657</v>
      </c>
    </row>
    <row r="410" spans="1:13">
      <c r="A410" s="228"/>
      <c r="B410" s="291"/>
      <c r="C410" s="8" t="s">
        <v>1675</v>
      </c>
      <c r="D410" s="9" t="s">
        <v>14</v>
      </c>
      <c r="E410" s="9" t="s">
        <v>2077</v>
      </c>
      <c r="F410" s="210" t="s">
        <v>2078</v>
      </c>
      <c r="G410" s="9" t="s">
        <v>41</v>
      </c>
      <c r="H410" s="213">
        <v>1.85</v>
      </c>
      <c r="I410" s="199"/>
      <c r="J410" s="199"/>
      <c r="K410" s="199"/>
      <c r="L410" s="200" t="s">
        <v>52</v>
      </c>
      <c r="M410" s="179">
        <v>45657</v>
      </c>
    </row>
    <row r="411" spans="1:13">
      <c r="A411" s="228"/>
      <c r="B411" s="291"/>
      <c r="C411" s="8" t="s">
        <v>1676</v>
      </c>
      <c r="D411" s="9" t="s">
        <v>14</v>
      </c>
      <c r="E411" s="9" t="s">
        <v>2079</v>
      </c>
      <c r="F411" s="210" t="s">
        <v>2080</v>
      </c>
      <c r="G411" s="9" t="s">
        <v>41</v>
      </c>
      <c r="H411" s="200">
        <v>0.52900000000000003</v>
      </c>
      <c r="I411" s="199"/>
      <c r="J411" s="199"/>
      <c r="K411" s="199"/>
      <c r="L411" s="200" t="s">
        <v>2297</v>
      </c>
      <c r="M411" s="179">
        <v>45657</v>
      </c>
    </row>
    <row r="412" spans="1:13">
      <c r="A412" s="228"/>
      <c r="B412" s="291"/>
      <c r="C412" s="8" t="s">
        <v>1677</v>
      </c>
      <c r="D412" s="9" t="s">
        <v>14</v>
      </c>
      <c r="E412" s="9"/>
      <c r="F412" s="210" t="s">
        <v>2081</v>
      </c>
      <c r="G412" s="9" t="s">
        <v>41</v>
      </c>
      <c r="H412" s="200">
        <v>0.55600000000000005</v>
      </c>
      <c r="I412" s="199"/>
      <c r="J412" s="199"/>
      <c r="K412" s="199"/>
      <c r="L412" s="200" t="s">
        <v>2297</v>
      </c>
      <c r="M412" s="179">
        <v>45657</v>
      </c>
    </row>
    <row r="413" spans="1:13">
      <c r="A413" s="228"/>
      <c r="B413" s="291"/>
      <c r="C413" s="8" t="s">
        <v>1678</v>
      </c>
      <c r="D413" s="9" t="s">
        <v>14</v>
      </c>
      <c r="E413" s="9" t="s">
        <v>2082</v>
      </c>
      <c r="F413" s="210" t="s">
        <v>2083</v>
      </c>
      <c r="G413" s="9" t="s">
        <v>41</v>
      </c>
      <c r="H413" s="200">
        <v>0.44600000000000001</v>
      </c>
      <c r="I413" s="199"/>
      <c r="J413" s="199"/>
      <c r="K413" s="199"/>
      <c r="L413" s="200" t="s">
        <v>52</v>
      </c>
      <c r="M413" s="179">
        <v>45657</v>
      </c>
    </row>
    <row r="414" spans="1:13">
      <c r="A414" s="228"/>
      <c r="B414" s="291"/>
      <c r="C414" s="8" t="s">
        <v>1679</v>
      </c>
      <c r="D414" s="9" t="s">
        <v>14</v>
      </c>
      <c r="E414" s="9" t="s">
        <v>2084</v>
      </c>
      <c r="F414" s="210" t="s">
        <v>2085</v>
      </c>
      <c r="G414" s="9" t="s">
        <v>41</v>
      </c>
      <c r="H414" s="200">
        <v>0.35399999999999998</v>
      </c>
      <c r="I414" s="199"/>
      <c r="J414" s="199"/>
      <c r="K414" s="199"/>
      <c r="L414" s="200" t="s">
        <v>52</v>
      </c>
      <c r="M414" s="179">
        <v>45657</v>
      </c>
    </row>
    <row r="415" spans="1:13">
      <c r="A415" s="228"/>
      <c r="B415" s="291"/>
      <c r="C415" s="8" t="s">
        <v>1680</v>
      </c>
      <c r="D415" s="9" t="s">
        <v>14</v>
      </c>
      <c r="E415" s="9" t="s">
        <v>2086</v>
      </c>
      <c r="F415" s="210" t="s">
        <v>2087</v>
      </c>
      <c r="G415" s="9" t="s">
        <v>41</v>
      </c>
      <c r="H415" s="200">
        <v>0.47399999999999998</v>
      </c>
      <c r="I415" s="199"/>
      <c r="J415" s="199"/>
      <c r="K415" s="199"/>
      <c r="L415" s="200" t="s">
        <v>2297</v>
      </c>
      <c r="M415" s="179">
        <v>45657</v>
      </c>
    </row>
    <row r="416" spans="1:13">
      <c r="A416" s="228"/>
      <c r="B416" s="291"/>
      <c r="C416" s="8" t="s">
        <v>1681</v>
      </c>
      <c r="D416" s="9" t="s">
        <v>14</v>
      </c>
      <c r="E416" s="9" t="s">
        <v>2088</v>
      </c>
      <c r="F416" s="210" t="s">
        <v>2089</v>
      </c>
      <c r="G416" s="9" t="s">
        <v>41</v>
      </c>
      <c r="H416" s="213">
        <v>1.1100000000000001</v>
      </c>
      <c r="I416" s="199"/>
      <c r="J416" s="199"/>
      <c r="K416" s="199"/>
      <c r="L416" s="200" t="s">
        <v>52</v>
      </c>
      <c r="M416" s="179">
        <v>45657</v>
      </c>
    </row>
    <row r="417" spans="1:13">
      <c r="A417" s="228"/>
      <c r="B417" s="291"/>
      <c r="C417" s="8" t="s">
        <v>1681</v>
      </c>
      <c r="D417" s="9" t="s">
        <v>14</v>
      </c>
      <c r="E417" s="9" t="s">
        <v>2090</v>
      </c>
      <c r="F417" s="210" t="s">
        <v>2091</v>
      </c>
      <c r="G417" s="9" t="s">
        <v>41</v>
      </c>
      <c r="H417" s="200">
        <v>0.20300000000000001</v>
      </c>
      <c r="I417" s="199"/>
      <c r="J417" s="199"/>
      <c r="K417" s="199"/>
      <c r="L417" s="200" t="s">
        <v>2297</v>
      </c>
      <c r="M417" s="179">
        <v>45657</v>
      </c>
    </row>
    <row r="418" spans="1:13">
      <c r="A418" s="228"/>
      <c r="B418" s="291"/>
      <c r="C418" s="8" t="s">
        <v>1682</v>
      </c>
      <c r="D418" s="9" t="s">
        <v>14</v>
      </c>
      <c r="E418" s="9" t="s">
        <v>2092</v>
      </c>
      <c r="F418" s="210" t="s">
        <v>2093</v>
      </c>
      <c r="G418" s="9" t="s">
        <v>41</v>
      </c>
      <c r="H418" s="200">
        <v>0.29199999999999998</v>
      </c>
      <c r="I418" s="199"/>
      <c r="J418" s="199"/>
      <c r="K418" s="199"/>
      <c r="L418" s="200" t="s">
        <v>52</v>
      </c>
      <c r="M418" s="179">
        <v>45657</v>
      </c>
    </row>
    <row r="419" spans="1:13">
      <c r="A419" s="228"/>
      <c r="B419" s="291"/>
      <c r="C419" s="8" t="s">
        <v>1683</v>
      </c>
      <c r="D419" s="9" t="s">
        <v>14</v>
      </c>
      <c r="E419" s="9" t="s">
        <v>2094</v>
      </c>
      <c r="F419" s="210" t="s">
        <v>2095</v>
      </c>
      <c r="G419" s="9" t="s">
        <v>41</v>
      </c>
      <c r="H419" s="200">
        <v>0.36299999999999999</v>
      </c>
      <c r="I419" s="199"/>
      <c r="J419" s="199"/>
      <c r="K419" s="199"/>
      <c r="L419" s="200" t="s">
        <v>52</v>
      </c>
      <c r="M419" s="179">
        <v>45657</v>
      </c>
    </row>
    <row r="420" spans="1:13">
      <c r="A420" s="228"/>
      <c r="B420" s="291"/>
      <c r="C420" s="8" t="s">
        <v>1684</v>
      </c>
      <c r="D420" s="9" t="s">
        <v>14</v>
      </c>
      <c r="E420" s="9" t="s">
        <v>2096</v>
      </c>
      <c r="F420" s="211" t="s">
        <v>2097</v>
      </c>
      <c r="G420" s="9" t="s">
        <v>41</v>
      </c>
      <c r="H420" s="213">
        <v>0.08</v>
      </c>
      <c r="I420" s="199"/>
      <c r="J420" s="199"/>
      <c r="K420" s="199"/>
      <c r="L420" s="200" t="s">
        <v>52</v>
      </c>
      <c r="M420" s="179">
        <v>45657</v>
      </c>
    </row>
    <row r="421" spans="1:13">
      <c r="A421" s="228"/>
      <c r="B421" s="291"/>
      <c r="C421" s="8" t="s">
        <v>1685</v>
      </c>
      <c r="D421" s="9" t="s">
        <v>14</v>
      </c>
      <c r="E421" s="9" t="s">
        <v>2098</v>
      </c>
      <c r="F421" s="210" t="s">
        <v>2099</v>
      </c>
      <c r="G421" s="9" t="s">
        <v>41</v>
      </c>
      <c r="H421" s="213">
        <v>0.99</v>
      </c>
      <c r="I421" s="199"/>
      <c r="J421" s="199"/>
      <c r="K421" s="199"/>
      <c r="L421" s="200" t="s">
        <v>52</v>
      </c>
      <c r="M421" s="179">
        <v>45657</v>
      </c>
    </row>
    <row r="422" spans="1:13">
      <c r="A422" s="228"/>
      <c r="B422" s="291"/>
      <c r="C422" s="8" t="s">
        <v>1686</v>
      </c>
      <c r="D422" s="9" t="s">
        <v>14</v>
      </c>
      <c r="E422" s="9" t="s">
        <v>2100</v>
      </c>
      <c r="F422" s="210" t="s">
        <v>2101</v>
      </c>
      <c r="G422" s="9" t="s">
        <v>41</v>
      </c>
      <c r="H422" s="200">
        <v>0.77500000000000002</v>
      </c>
      <c r="I422" s="199"/>
      <c r="J422" s="199"/>
      <c r="K422" s="199"/>
      <c r="L422" s="200" t="s">
        <v>52</v>
      </c>
      <c r="M422" s="179">
        <v>45657</v>
      </c>
    </row>
    <row r="423" spans="1:13">
      <c r="A423" s="228"/>
      <c r="B423" s="291"/>
      <c r="C423" s="8" t="s">
        <v>1687</v>
      </c>
      <c r="D423" s="9" t="s">
        <v>14</v>
      </c>
      <c r="E423" s="9" t="s">
        <v>2102</v>
      </c>
      <c r="F423" s="210" t="s">
        <v>2103</v>
      </c>
      <c r="G423" s="9" t="s">
        <v>41</v>
      </c>
      <c r="H423" s="200">
        <v>0.33600000000000002</v>
      </c>
      <c r="I423" s="199"/>
      <c r="J423" s="199"/>
      <c r="K423" s="199"/>
      <c r="L423" s="200" t="s">
        <v>2289</v>
      </c>
      <c r="M423" s="179">
        <v>45657</v>
      </c>
    </row>
    <row r="424" spans="1:13">
      <c r="A424" s="228"/>
      <c r="B424" s="291"/>
      <c r="C424" s="8" t="s">
        <v>1688</v>
      </c>
      <c r="D424" s="9" t="s">
        <v>14</v>
      </c>
      <c r="E424" s="9" t="s">
        <v>2104</v>
      </c>
      <c r="F424" s="209" t="s">
        <v>2105</v>
      </c>
      <c r="G424" s="9" t="s">
        <v>41</v>
      </c>
      <c r="H424" s="200">
        <v>2.254</v>
      </c>
      <c r="I424" s="199"/>
      <c r="J424" s="199"/>
      <c r="K424" s="199"/>
      <c r="L424" s="200" t="s">
        <v>52</v>
      </c>
      <c r="M424" s="179">
        <v>45657</v>
      </c>
    </row>
    <row r="425" spans="1:13">
      <c r="A425" s="228"/>
      <c r="B425" s="291"/>
      <c r="C425" s="8" t="s">
        <v>1689</v>
      </c>
      <c r="D425" s="9" t="s">
        <v>14</v>
      </c>
      <c r="E425" s="9" t="s">
        <v>2106</v>
      </c>
      <c r="F425" s="211" t="s">
        <v>2107</v>
      </c>
      <c r="G425" s="9" t="s">
        <v>41</v>
      </c>
      <c r="H425" s="200">
        <v>5.5620000000000003</v>
      </c>
      <c r="I425" s="199"/>
      <c r="J425" s="199"/>
      <c r="K425" s="199"/>
      <c r="L425" s="200" t="s">
        <v>2289</v>
      </c>
      <c r="M425" s="179">
        <v>45657</v>
      </c>
    </row>
    <row r="426" spans="1:13">
      <c r="A426" s="228"/>
      <c r="B426" s="291"/>
      <c r="C426" s="208" t="s">
        <v>1690</v>
      </c>
      <c r="D426" s="9" t="s">
        <v>14</v>
      </c>
      <c r="E426" s="9" t="s">
        <v>2108</v>
      </c>
      <c r="F426" s="211" t="s">
        <v>2109</v>
      </c>
      <c r="G426" s="9" t="s">
        <v>41</v>
      </c>
      <c r="H426" s="200">
        <v>1.591</v>
      </c>
      <c r="I426" s="199"/>
      <c r="J426" s="199"/>
      <c r="K426" s="199"/>
      <c r="L426" s="200" t="s">
        <v>2289</v>
      </c>
      <c r="M426" s="179">
        <v>45657</v>
      </c>
    </row>
    <row r="427" spans="1:13">
      <c r="A427" s="228"/>
      <c r="B427" s="291"/>
      <c r="C427" s="208" t="s">
        <v>1690</v>
      </c>
      <c r="D427" s="9" t="s">
        <v>14</v>
      </c>
      <c r="E427" s="9" t="s">
        <v>2110</v>
      </c>
      <c r="F427" s="211" t="s">
        <v>2111</v>
      </c>
      <c r="G427" s="9" t="s">
        <v>16</v>
      </c>
      <c r="H427" s="200">
        <v>0</v>
      </c>
      <c r="I427" s="199"/>
      <c r="J427" s="199"/>
      <c r="K427" s="199"/>
      <c r="L427" s="200" t="s">
        <v>2298</v>
      </c>
      <c r="M427" s="179">
        <v>45657</v>
      </c>
    </row>
    <row r="428" spans="1:13">
      <c r="A428" s="228"/>
      <c r="B428" s="291"/>
      <c r="C428" s="8" t="s">
        <v>1691</v>
      </c>
      <c r="D428" s="9" t="s">
        <v>14</v>
      </c>
      <c r="E428" s="9" t="s">
        <v>2112</v>
      </c>
      <c r="F428" s="211" t="s">
        <v>2113</v>
      </c>
      <c r="G428" s="9" t="s">
        <v>41</v>
      </c>
      <c r="H428" s="200">
        <v>0.68799999999999994</v>
      </c>
      <c r="I428" s="199"/>
      <c r="J428" s="199"/>
      <c r="K428" s="199"/>
      <c r="L428" s="200" t="s">
        <v>52</v>
      </c>
      <c r="M428" s="179">
        <v>45657</v>
      </c>
    </row>
    <row r="429" spans="1:13">
      <c r="A429" s="228"/>
      <c r="B429" s="291"/>
      <c r="C429" s="8" t="s">
        <v>1692</v>
      </c>
      <c r="D429" s="9" t="s">
        <v>14</v>
      </c>
      <c r="E429" s="9" t="s">
        <v>2114</v>
      </c>
      <c r="F429" s="211" t="s">
        <v>2115</v>
      </c>
      <c r="G429" s="9" t="s">
        <v>2286</v>
      </c>
      <c r="H429" s="200">
        <v>1.405</v>
      </c>
      <c r="I429" s="199"/>
      <c r="J429" s="199"/>
      <c r="K429" s="199"/>
      <c r="L429" s="200" t="s">
        <v>2289</v>
      </c>
      <c r="M429" s="179">
        <v>45657</v>
      </c>
    </row>
    <row r="430" spans="1:13">
      <c r="A430" s="228"/>
      <c r="B430" s="291"/>
      <c r="C430" s="8" t="s">
        <v>1693</v>
      </c>
      <c r="D430" s="9" t="s">
        <v>14</v>
      </c>
      <c r="E430" s="9"/>
      <c r="F430" s="211" t="s">
        <v>2116</v>
      </c>
      <c r="G430" s="9" t="s">
        <v>2287</v>
      </c>
      <c r="H430" s="200">
        <v>9.343</v>
      </c>
      <c r="I430" s="199"/>
      <c r="J430" s="199"/>
      <c r="K430" s="199"/>
      <c r="L430" s="200" t="s">
        <v>2289</v>
      </c>
      <c r="M430" s="179">
        <v>45657</v>
      </c>
    </row>
    <row r="431" spans="1:13">
      <c r="A431" s="228"/>
      <c r="B431" s="291"/>
      <c r="C431" s="8" t="s">
        <v>1694</v>
      </c>
      <c r="D431" s="9" t="s">
        <v>14</v>
      </c>
      <c r="E431" s="9" t="s">
        <v>2117</v>
      </c>
      <c r="F431" s="211" t="s">
        <v>2118</v>
      </c>
      <c r="G431" s="9" t="s">
        <v>41</v>
      </c>
      <c r="H431" s="213">
        <v>1.86</v>
      </c>
      <c r="I431" s="199"/>
      <c r="J431" s="199"/>
      <c r="K431" s="199"/>
      <c r="L431" s="200" t="s">
        <v>2289</v>
      </c>
      <c r="M431" s="179">
        <v>45657</v>
      </c>
    </row>
    <row r="432" spans="1:13">
      <c r="A432" s="228"/>
      <c r="B432" s="291"/>
      <c r="C432" s="8" t="s">
        <v>1695</v>
      </c>
      <c r="D432" s="9" t="s">
        <v>14</v>
      </c>
      <c r="E432" s="9" t="s">
        <v>2119</v>
      </c>
      <c r="F432" s="211" t="s">
        <v>2120</v>
      </c>
      <c r="G432" s="9" t="s">
        <v>41</v>
      </c>
      <c r="H432" s="200">
        <v>1.8129999999999999</v>
      </c>
      <c r="I432" s="199"/>
      <c r="J432" s="199"/>
      <c r="K432" s="199"/>
      <c r="L432" s="200" t="s">
        <v>2297</v>
      </c>
      <c r="M432" s="179">
        <v>45657</v>
      </c>
    </row>
    <row r="433" spans="1:13">
      <c r="A433" s="228"/>
      <c r="B433" s="291"/>
      <c r="C433" s="8" t="s">
        <v>1696</v>
      </c>
      <c r="D433" s="9" t="s">
        <v>14</v>
      </c>
      <c r="E433" s="9" t="s">
        <v>2121</v>
      </c>
      <c r="F433" s="211" t="s">
        <v>2122</v>
      </c>
      <c r="G433" s="9" t="s">
        <v>41</v>
      </c>
      <c r="H433" s="200">
        <v>2.319</v>
      </c>
      <c r="I433" s="199"/>
      <c r="J433" s="199"/>
      <c r="K433" s="199"/>
      <c r="L433" s="200" t="s">
        <v>2289</v>
      </c>
      <c r="M433" s="179">
        <v>45657</v>
      </c>
    </row>
    <row r="434" spans="1:13">
      <c r="A434" s="228"/>
      <c r="B434" s="291"/>
      <c r="C434" s="8" t="s">
        <v>1697</v>
      </c>
      <c r="D434" s="9" t="s">
        <v>14</v>
      </c>
      <c r="E434" s="9" t="s">
        <v>2123</v>
      </c>
      <c r="F434" s="211" t="s">
        <v>2124</v>
      </c>
      <c r="G434" s="9" t="s">
        <v>41</v>
      </c>
      <c r="H434" s="200">
        <v>9.2999999999999999E-2</v>
      </c>
      <c r="I434" s="199"/>
      <c r="J434" s="199"/>
      <c r="K434" s="199"/>
      <c r="L434" s="200" t="s">
        <v>2289</v>
      </c>
      <c r="M434" s="179">
        <v>45657</v>
      </c>
    </row>
    <row r="435" spans="1:13">
      <c r="A435" s="228"/>
      <c r="B435" s="291"/>
      <c r="C435" s="8" t="s">
        <v>1697</v>
      </c>
      <c r="D435" s="9" t="s">
        <v>14</v>
      </c>
      <c r="E435" s="9" t="s">
        <v>2125</v>
      </c>
      <c r="F435" s="211" t="s">
        <v>2126</v>
      </c>
      <c r="G435" s="9" t="s">
        <v>41</v>
      </c>
      <c r="H435" s="200">
        <v>0.752</v>
      </c>
      <c r="I435" s="199"/>
      <c r="J435" s="199"/>
      <c r="K435" s="199"/>
      <c r="L435" s="200" t="s">
        <v>2289</v>
      </c>
      <c r="M435" s="179">
        <v>45657</v>
      </c>
    </row>
    <row r="436" spans="1:13">
      <c r="A436" s="228"/>
      <c r="B436" s="291"/>
      <c r="C436" s="8" t="s">
        <v>1698</v>
      </c>
      <c r="D436" s="9" t="s">
        <v>14</v>
      </c>
      <c r="E436" s="9" t="s">
        <v>2127</v>
      </c>
      <c r="F436" s="209" t="s">
        <v>2128</v>
      </c>
      <c r="G436" s="9" t="s">
        <v>16</v>
      </c>
      <c r="H436" s="213">
        <v>1.69</v>
      </c>
      <c r="I436" s="199"/>
      <c r="J436" s="199"/>
      <c r="K436" s="199"/>
      <c r="L436" s="200" t="s">
        <v>2289</v>
      </c>
      <c r="M436" s="179">
        <v>45657</v>
      </c>
    </row>
    <row r="437" spans="1:13">
      <c r="A437" s="228"/>
      <c r="B437" s="291"/>
      <c r="C437" s="8" t="s">
        <v>1699</v>
      </c>
      <c r="D437" s="9" t="s">
        <v>14</v>
      </c>
      <c r="E437" s="9" t="s">
        <v>2129</v>
      </c>
      <c r="F437" s="211" t="s">
        <v>2130</v>
      </c>
      <c r="G437" s="9" t="s">
        <v>41</v>
      </c>
      <c r="H437" s="213">
        <v>1.03</v>
      </c>
      <c r="I437" s="199"/>
      <c r="J437" s="199"/>
      <c r="K437" s="199"/>
      <c r="L437" s="200" t="s">
        <v>52</v>
      </c>
      <c r="M437" s="179">
        <v>45657</v>
      </c>
    </row>
    <row r="438" spans="1:13">
      <c r="A438" s="228"/>
      <c r="B438" s="291"/>
      <c r="C438" s="8" t="s">
        <v>1699</v>
      </c>
      <c r="D438" s="9" t="s">
        <v>14</v>
      </c>
      <c r="E438" s="9" t="s">
        <v>2131</v>
      </c>
      <c r="F438" s="209" t="s">
        <v>2132</v>
      </c>
      <c r="G438" s="9" t="s">
        <v>16</v>
      </c>
      <c r="H438" s="200">
        <v>2.2290000000000001</v>
      </c>
      <c r="I438" s="199"/>
      <c r="J438" s="199"/>
      <c r="K438" s="199"/>
      <c r="L438" s="200" t="s">
        <v>2296</v>
      </c>
      <c r="M438" s="179">
        <v>45657</v>
      </c>
    </row>
    <row r="439" spans="1:13">
      <c r="A439" s="228"/>
      <c r="B439" s="291"/>
      <c r="C439" s="8" t="s">
        <v>1700</v>
      </c>
      <c r="D439" s="9" t="s">
        <v>14</v>
      </c>
      <c r="E439" s="9" t="s">
        <v>2133</v>
      </c>
      <c r="F439" s="209" t="s">
        <v>2134</v>
      </c>
      <c r="G439" s="9" t="s">
        <v>16</v>
      </c>
      <c r="H439" s="200">
        <v>0.90700000000000003</v>
      </c>
      <c r="I439" s="199"/>
      <c r="J439" s="199"/>
      <c r="K439" s="199"/>
      <c r="L439" s="200" t="s">
        <v>2296</v>
      </c>
      <c r="M439" s="179">
        <v>45657</v>
      </c>
    </row>
    <row r="440" spans="1:13">
      <c r="A440" s="228"/>
      <c r="B440" s="291"/>
      <c r="C440" s="8" t="s">
        <v>1700</v>
      </c>
      <c r="D440" s="9" t="s">
        <v>14</v>
      </c>
      <c r="E440" s="9" t="s">
        <v>2135</v>
      </c>
      <c r="F440" s="211" t="s">
        <v>2136</v>
      </c>
      <c r="G440" s="9" t="s">
        <v>41</v>
      </c>
      <c r="H440" s="200">
        <v>0.84199999999999997</v>
      </c>
      <c r="I440" s="199"/>
      <c r="J440" s="199"/>
      <c r="K440" s="199"/>
      <c r="L440" s="200" t="s">
        <v>2297</v>
      </c>
      <c r="M440" s="179">
        <v>45657</v>
      </c>
    </row>
    <row r="441" spans="1:13">
      <c r="A441" s="228"/>
      <c r="B441" s="291"/>
      <c r="C441" s="8" t="s">
        <v>1701</v>
      </c>
      <c r="D441" s="9" t="s">
        <v>14</v>
      </c>
      <c r="E441" s="9" t="s">
        <v>2137</v>
      </c>
      <c r="F441" s="211" t="s">
        <v>2138</v>
      </c>
      <c r="G441" s="9" t="s">
        <v>41</v>
      </c>
      <c r="H441" s="200">
        <v>0.14199999999999999</v>
      </c>
      <c r="I441" s="199"/>
      <c r="J441" s="199"/>
      <c r="K441" s="199"/>
      <c r="L441" s="200" t="s">
        <v>2297</v>
      </c>
      <c r="M441" s="179">
        <v>45657</v>
      </c>
    </row>
    <row r="442" spans="1:13">
      <c r="A442" s="228"/>
      <c r="B442" s="291"/>
      <c r="C442" s="8" t="s">
        <v>1702</v>
      </c>
      <c r="D442" s="9" t="s">
        <v>14</v>
      </c>
      <c r="E442" s="9" t="s">
        <v>2139</v>
      </c>
      <c r="F442" s="209" t="s">
        <v>2140</v>
      </c>
      <c r="G442" s="9" t="s">
        <v>16</v>
      </c>
      <c r="H442" s="200">
        <v>1.9630000000000001</v>
      </c>
      <c r="I442" s="199"/>
      <c r="J442" s="199"/>
      <c r="K442" s="199"/>
      <c r="L442" s="200" t="s">
        <v>2296</v>
      </c>
      <c r="M442" s="179">
        <v>45657</v>
      </c>
    </row>
    <row r="443" spans="1:13">
      <c r="A443" s="228"/>
      <c r="B443" s="291"/>
      <c r="C443" s="8" t="s">
        <v>1703</v>
      </c>
      <c r="D443" s="9" t="s">
        <v>14</v>
      </c>
      <c r="E443" s="9" t="s">
        <v>2141</v>
      </c>
      <c r="F443" s="211" t="s">
        <v>2142</v>
      </c>
      <c r="G443" s="9" t="s">
        <v>41</v>
      </c>
      <c r="H443" s="200">
        <v>0.79100000000000004</v>
      </c>
      <c r="I443" s="199"/>
      <c r="J443" s="199"/>
      <c r="K443" s="199"/>
      <c r="L443" s="200" t="s">
        <v>52</v>
      </c>
      <c r="M443" s="179">
        <v>45657</v>
      </c>
    </row>
    <row r="444" spans="1:13">
      <c r="A444" s="228"/>
      <c r="B444" s="291"/>
      <c r="C444" s="8" t="s">
        <v>1704</v>
      </c>
      <c r="D444" s="9" t="s">
        <v>14</v>
      </c>
      <c r="E444" s="9" t="s">
        <v>2143</v>
      </c>
      <c r="F444" s="211" t="s">
        <v>2144</v>
      </c>
      <c r="G444" s="9" t="s">
        <v>41</v>
      </c>
      <c r="H444" s="213">
        <v>0.41</v>
      </c>
      <c r="I444" s="199"/>
      <c r="J444" s="199"/>
      <c r="K444" s="199"/>
      <c r="L444" s="200" t="s">
        <v>52</v>
      </c>
      <c r="M444" s="179">
        <v>45657</v>
      </c>
    </row>
    <row r="445" spans="1:13">
      <c r="A445" s="228"/>
      <c r="B445" s="291"/>
      <c r="C445" s="8" t="s">
        <v>1705</v>
      </c>
      <c r="D445" s="9" t="s">
        <v>14</v>
      </c>
      <c r="E445" s="9" t="s">
        <v>2145</v>
      </c>
      <c r="F445" s="211" t="s">
        <v>2146</v>
      </c>
      <c r="G445" s="9" t="s">
        <v>41</v>
      </c>
      <c r="H445" s="200">
        <v>2.6669999999999998</v>
      </c>
      <c r="I445" s="199"/>
      <c r="J445" s="199"/>
      <c r="K445" s="199"/>
      <c r="L445" s="200" t="s">
        <v>2289</v>
      </c>
      <c r="M445" s="179">
        <v>45657</v>
      </c>
    </row>
    <row r="446" spans="1:13">
      <c r="A446" s="228"/>
      <c r="B446" s="291"/>
      <c r="C446" s="8" t="s">
        <v>1706</v>
      </c>
      <c r="D446" s="9" t="s">
        <v>14</v>
      </c>
      <c r="E446" s="9" t="s">
        <v>2147</v>
      </c>
      <c r="F446" s="211" t="s">
        <v>2148</v>
      </c>
      <c r="G446" s="9" t="s">
        <v>41</v>
      </c>
      <c r="H446" s="200">
        <v>0.68799999999999994</v>
      </c>
      <c r="I446" s="199"/>
      <c r="J446" s="199"/>
      <c r="K446" s="199"/>
      <c r="L446" s="200" t="s">
        <v>2289</v>
      </c>
      <c r="M446" s="179">
        <v>45657</v>
      </c>
    </row>
    <row r="447" spans="1:13">
      <c r="A447" s="228"/>
      <c r="B447" s="291"/>
      <c r="C447" s="8" t="s">
        <v>1707</v>
      </c>
      <c r="D447" s="9" t="s">
        <v>14</v>
      </c>
      <c r="E447" s="9" t="s">
        <v>2149</v>
      </c>
      <c r="F447" s="211" t="s">
        <v>2150</v>
      </c>
      <c r="G447" s="9" t="s">
        <v>41</v>
      </c>
      <c r="H447" s="200">
        <v>0.749</v>
      </c>
      <c r="I447" s="199"/>
      <c r="J447" s="199"/>
      <c r="K447" s="199"/>
      <c r="L447" s="200" t="s">
        <v>52</v>
      </c>
      <c r="M447" s="179">
        <v>45657</v>
      </c>
    </row>
    <row r="448" spans="1:13">
      <c r="A448" s="228"/>
      <c r="B448" s="291"/>
      <c r="C448" s="8" t="s">
        <v>1708</v>
      </c>
      <c r="D448" s="9" t="s">
        <v>14</v>
      </c>
      <c r="E448" s="9" t="s">
        <v>2151</v>
      </c>
      <c r="F448" s="211" t="s">
        <v>2152</v>
      </c>
      <c r="G448" s="9" t="s">
        <v>41</v>
      </c>
      <c r="H448" s="200">
        <v>1.0029999999999999</v>
      </c>
      <c r="I448" s="199"/>
      <c r="J448" s="199"/>
      <c r="K448" s="199"/>
      <c r="L448" s="200" t="s">
        <v>2289</v>
      </c>
      <c r="M448" s="179">
        <v>45657</v>
      </c>
    </row>
    <row r="449" spans="1:13">
      <c r="A449" s="228"/>
      <c r="B449" s="291"/>
      <c r="C449" s="8" t="s">
        <v>1709</v>
      </c>
      <c r="D449" s="9" t="s">
        <v>14</v>
      </c>
      <c r="E449" s="9" t="s">
        <v>2153</v>
      </c>
      <c r="F449" s="211" t="s">
        <v>2154</v>
      </c>
      <c r="G449" s="9" t="s">
        <v>41</v>
      </c>
      <c r="H449" s="213">
        <v>0.94</v>
      </c>
      <c r="I449" s="199"/>
      <c r="J449" s="199"/>
      <c r="K449" s="199"/>
      <c r="L449" s="200" t="s">
        <v>52</v>
      </c>
      <c r="M449" s="179">
        <v>45657</v>
      </c>
    </row>
    <row r="450" spans="1:13">
      <c r="A450" s="228"/>
      <c r="B450" s="291"/>
      <c r="C450" s="8" t="s">
        <v>1710</v>
      </c>
      <c r="D450" s="9" t="s">
        <v>14</v>
      </c>
      <c r="E450" s="9" t="s">
        <v>2155</v>
      </c>
      <c r="F450" s="211" t="s">
        <v>2156</v>
      </c>
      <c r="G450" s="9" t="s">
        <v>41</v>
      </c>
      <c r="H450" s="213">
        <v>1.22</v>
      </c>
      <c r="I450" s="199"/>
      <c r="J450" s="199"/>
      <c r="K450" s="199"/>
      <c r="L450" s="200" t="s">
        <v>52</v>
      </c>
      <c r="M450" s="179">
        <v>45657</v>
      </c>
    </row>
    <row r="451" spans="1:13">
      <c r="A451" s="228"/>
      <c r="B451" s="291"/>
      <c r="C451" s="8" t="s">
        <v>1711</v>
      </c>
      <c r="D451" s="9" t="s">
        <v>14</v>
      </c>
      <c r="E451" s="9"/>
      <c r="F451" s="211" t="s">
        <v>2157</v>
      </c>
      <c r="G451" s="9" t="s">
        <v>41</v>
      </c>
      <c r="H451" s="213">
        <v>0.91500000000000004</v>
      </c>
      <c r="I451" s="199"/>
      <c r="J451" s="199"/>
      <c r="K451" s="199"/>
      <c r="L451" s="200" t="s">
        <v>52</v>
      </c>
      <c r="M451" s="179">
        <v>45657</v>
      </c>
    </row>
    <row r="452" spans="1:13">
      <c r="A452" s="228"/>
      <c r="B452" s="291"/>
      <c r="C452" s="8" t="s">
        <v>1712</v>
      </c>
      <c r="D452" s="9" t="s">
        <v>14</v>
      </c>
      <c r="E452" s="9" t="s">
        <v>2158</v>
      </c>
      <c r="F452" s="211" t="s">
        <v>2159</v>
      </c>
      <c r="G452" s="9" t="s">
        <v>41</v>
      </c>
      <c r="H452" s="200">
        <v>1.881</v>
      </c>
      <c r="I452" s="199"/>
      <c r="J452" s="199"/>
      <c r="K452" s="199"/>
      <c r="L452" s="200" t="s">
        <v>52</v>
      </c>
      <c r="M452" s="179">
        <v>45657</v>
      </c>
    </row>
    <row r="453" spans="1:13">
      <c r="A453" s="228"/>
      <c r="B453" s="291"/>
      <c r="C453" s="8" t="s">
        <v>1713</v>
      </c>
      <c r="D453" s="9" t="s">
        <v>14</v>
      </c>
      <c r="E453" s="9" t="s">
        <v>2160</v>
      </c>
      <c r="F453" s="211" t="s">
        <v>2161</v>
      </c>
      <c r="G453" s="9" t="s">
        <v>41</v>
      </c>
      <c r="H453" s="200">
        <v>0.998</v>
      </c>
      <c r="I453" s="199"/>
      <c r="J453" s="199"/>
      <c r="K453" s="199"/>
      <c r="L453" s="200" t="s">
        <v>52</v>
      </c>
      <c r="M453" s="179">
        <v>45657</v>
      </c>
    </row>
    <row r="454" spans="1:13">
      <c r="A454" s="228"/>
      <c r="B454" s="291"/>
      <c r="C454" s="8" t="s">
        <v>1714</v>
      </c>
      <c r="D454" s="9" t="s">
        <v>14</v>
      </c>
      <c r="E454" s="9" t="s">
        <v>2162</v>
      </c>
      <c r="F454" s="211" t="s">
        <v>2163</v>
      </c>
      <c r="G454" s="9" t="s">
        <v>41</v>
      </c>
      <c r="H454" s="200">
        <v>1.907</v>
      </c>
      <c r="I454" s="199"/>
      <c r="J454" s="199"/>
      <c r="K454" s="199"/>
      <c r="L454" s="200" t="s">
        <v>52</v>
      </c>
      <c r="M454" s="179">
        <v>45657</v>
      </c>
    </row>
    <row r="455" spans="1:13">
      <c r="A455" s="228"/>
      <c r="B455" s="291"/>
      <c r="C455" s="8" t="s">
        <v>1715</v>
      </c>
      <c r="D455" s="9" t="s">
        <v>14</v>
      </c>
      <c r="E455" s="9"/>
      <c r="F455" s="211" t="s">
        <v>2164</v>
      </c>
      <c r="G455" s="9" t="s">
        <v>41</v>
      </c>
      <c r="H455" s="200">
        <v>0.315</v>
      </c>
      <c r="I455" s="199"/>
      <c r="J455" s="199"/>
      <c r="K455" s="199"/>
      <c r="L455" s="200" t="s">
        <v>52</v>
      </c>
      <c r="M455" s="179">
        <v>45657</v>
      </c>
    </row>
    <row r="456" spans="1:13">
      <c r="A456" s="228"/>
      <c r="B456" s="291"/>
      <c r="C456" s="8" t="s">
        <v>1716</v>
      </c>
      <c r="D456" s="9" t="s">
        <v>14</v>
      </c>
      <c r="E456" s="9" t="s">
        <v>2165</v>
      </c>
      <c r="F456" s="211" t="s">
        <v>2166</v>
      </c>
      <c r="G456" s="9" t="s">
        <v>41</v>
      </c>
      <c r="H456" s="200">
        <v>2.2610000000000001</v>
      </c>
      <c r="I456" s="199"/>
      <c r="J456" s="199"/>
      <c r="K456" s="199"/>
      <c r="L456" s="200" t="s">
        <v>2289</v>
      </c>
      <c r="M456" s="179">
        <v>45657</v>
      </c>
    </row>
    <row r="457" spans="1:13">
      <c r="A457" s="228"/>
      <c r="B457" s="291"/>
      <c r="C457" s="8" t="s">
        <v>1717</v>
      </c>
      <c r="D457" s="9" t="s">
        <v>14</v>
      </c>
      <c r="E457" s="9" t="s">
        <v>2167</v>
      </c>
      <c r="F457" s="211" t="s">
        <v>2168</v>
      </c>
      <c r="G457" s="9" t="s">
        <v>41</v>
      </c>
      <c r="H457" s="200">
        <v>1.069</v>
      </c>
      <c r="I457" s="199"/>
      <c r="J457" s="199"/>
      <c r="K457" s="199"/>
      <c r="L457" s="200" t="s">
        <v>2300</v>
      </c>
      <c r="M457" s="179">
        <v>45657</v>
      </c>
    </row>
    <row r="458" spans="1:13">
      <c r="A458" s="228"/>
      <c r="B458" s="291"/>
      <c r="C458" s="8" t="s">
        <v>1718</v>
      </c>
      <c r="D458" s="9" t="s">
        <v>14</v>
      </c>
      <c r="E458" s="9" t="s">
        <v>2169</v>
      </c>
      <c r="F458" s="211" t="s">
        <v>2170</v>
      </c>
      <c r="G458" s="9" t="s">
        <v>41</v>
      </c>
      <c r="H458" s="200">
        <v>0.309</v>
      </c>
      <c r="I458" s="199"/>
      <c r="J458" s="199"/>
      <c r="K458" s="199"/>
      <c r="L458" s="200" t="s">
        <v>2289</v>
      </c>
      <c r="M458" s="179">
        <v>45657</v>
      </c>
    </row>
    <row r="459" spans="1:13">
      <c r="A459" s="228"/>
      <c r="B459" s="291"/>
      <c r="C459" s="8" t="s">
        <v>1719</v>
      </c>
      <c r="D459" s="9" t="s">
        <v>14</v>
      </c>
      <c r="E459" s="9" t="s">
        <v>2171</v>
      </c>
      <c r="F459" s="211" t="s">
        <v>2172</v>
      </c>
      <c r="G459" s="9" t="s">
        <v>41</v>
      </c>
      <c r="H459" s="200">
        <v>1.3009999999999999</v>
      </c>
      <c r="I459" s="199"/>
      <c r="J459" s="199"/>
      <c r="K459" s="199"/>
      <c r="L459" s="200" t="s">
        <v>2289</v>
      </c>
      <c r="M459" s="179">
        <v>45657</v>
      </c>
    </row>
    <row r="460" spans="1:13">
      <c r="A460" s="228"/>
      <c r="B460" s="291"/>
      <c r="C460" s="8" t="s">
        <v>1720</v>
      </c>
      <c r="D460" s="9" t="s">
        <v>14</v>
      </c>
      <c r="E460" s="9" t="s">
        <v>2173</v>
      </c>
      <c r="F460" s="211" t="s">
        <v>2174</v>
      </c>
      <c r="G460" s="9" t="s">
        <v>41</v>
      </c>
      <c r="H460" s="200">
        <v>2.0179999999999998</v>
      </c>
      <c r="I460" s="199"/>
      <c r="J460" s="199"/>
      <c r="K460" s="199"/>
      <c r="L460" s="200" t="s">
        <v>2289</v>
      </c>
      <c r="M460" s="179">
        <v>45657</v>
      </c>
    </row>
    <row r="461" spans="1:13">
      <c r="A461" s="228"/>
      <c r="B461" s="291"/>
      <c r="C461" s="8" t="s">
        <v>1721</v>
      </c>
      <c r="D461" s="9" t="s">
        <v>14</v>
      </c>
      <c r="E461" s="9" t="s">
        <v>2175</v>
      </c>
      <c r="F461" s="211" t="s">
        <v>2176</v>
      </c>
      <c r="G461" s="9" t="s">
        <v>41</v>
      </c>
      <c r="H461" s="200">
        <v>0.68899999999999995</v>
      </c>
      <c r="I461" s="199"/>
      <c r="J461" s="199"/>
      <c r="K461" s="199"/>
      <c r="L461" s="200" t="s">
        <v>2289</v>
      </c>
      <c r="M461" s="179">
        <v>45657</v>
      </c>
    </row>
    <row r="462" spans="1:13">
      <c r="A462" s="228"/>
      <c r="B462" s="291"/>
      <c r="C462" s="8" t="s">
        <v>1722</v>
      </c>
      <c r="D462" s="9" t="s">
        <v>14</v>
      </c>
      <c r="E462" s="9" t="s">
        <v>2177</v>
      </c>
      <c r="F462" s="211" t="s">
        <v>2178</v>
      </c>
      <c r="G462" s="9" t="s">
        <v>41</v>
      </c>
      <c r="H462" s="200">
        <v>0.72099999999999997</v>
      </c>
      <c r="I462" s="199"/>
      <c r="J462" s="199"/>
      <c r="K462" s="199"/>
      <c r="L462" s="200" t="s">
        <v>52</v>
      </c>
      <c r="M462" s="179">
        <v>45657</v>
      </c>
    </row>
    <row r="463" spans="1:13">
      <c r="A463" s="228"/>
      <c r="B463" s="291"/>
      <c r="C463" s="8" t="s">
        <v>1723</v>
      </c>
      <c r="D463" s="9" t="s">
        <v>14</v>
      </c>
      <c r="E463" s="9" t="s">
        <v>2179</v>
      </c>
      <c r="F463" s="211" t="s">
        <v>2180</v>
      </c>
      <c r="G463" s="9" t="s">
        <v>41</v>
      </c>
      <c r="H463" s="200">
        <v>0.25600000000000001</v>
      </c>
      <c r="I463" s="199"/>
      <c r="J463" s="199"/>
      <c r="K463" s="199"/>
      <c r="L463" s="200" t="s">
        <v>52</v>
      </c>
      <c r="M463" s="179">
        <v>45657</v>
      </c>
    </row>
    <row r="464" spans="1:13">
      <c r="A464" s="228"/>
      <c r="B464" s="291"/>
      <c r="C464" s="8" t="s">
        <v>1724</v>
      </c>
      <c r="D464" s="9" t="s">
        <v>14</v>
      </c>
      <c r="E464" s="9" t="s">
        <v>2181</v>
      </c>
      <c r="F464" s="211" t="s">
        <v>2182</v>
      </c>
      <c r="G464" s="9" t="s">
        <v>41</v>
      </c>
      <c r="H464" s="200">
        <v>0.51100000000000001</v>
      </c>
      <c r="I464" s="199"/>
      <c r="J464" s="199"/>
      <c r="K464" s="199"/>
      <c r="L464" s="200" t="s">
        <v>52</v>
      </c>
      <c r="M464" s="179">
        <v>45657</v>
      </c>
    </row>
    <row r="465" spans="1:13">
      <c r="A465" s="228"/>
      <c r="B465" s="291"/>
      <c r="C465" s="8" t="s">
        <v>1725</v>
      </c>
      <c r="D465" s="9" t="s">
        <v>14</v>
      </c>
      <c r="E465" s="9" t="s">
        <v>2183</v>
      </c>
      <c r="F465" s="211" t="s">
        <v>2184</v>
      </c>
      <c r="G465" s="9" t="s">
        <v>41</v>
      </c>
      <c r="H465" s="200">
        <v>8.6999999999999994E-2</v>
      </c>
      <c r="I465" s="199"/>
      <c r="J465" s="199"/>
      <c r="K465" s="199"/>
      <c r="L465" s="200" t="s">
        <v>52</v>
      </c>
      <c r="M465" s="179">
        <v>45657</v>
      </c>
    </row>
    <row r="466" spans="1:13">
      <c r="A466" s="228"/>
      <c r="B466" s="291"/>
      <c r="C466" s="8" t="s">
        <v>1726</v>
      </c>
      <c r="D466" s="9" t="s">
        <v>14</v>
      </c>
      <c r="E466" s="9" t="s">
        <v>2185</v>
      </c>
      <c r="F466" s="211" t="s">
        <v>2186</v>
      </c>
      <c r="G466" s="9" t="s">
        <v>41</v>
      </c>
      <c r="H466" s="200">
        <v>1.577</v>
      </c>
      <c r="I466" s="199"/>
      <c r="J466" s="199"/>
      <c r="K466" s="199"/>
      <c r="L466" s="200" t="s">
        <v>2289</v>
      </c>
      <c r="M466" s="179">
        <v>45657</v>
      </c>
    </row>
    <row r="467" spans="1:13">
      <c r="A467" s="228"/>
      <c r="B467" s="291"/>
      <c r="C467" s="8" t="s">
        <v>1727</v>
      </c>
      <c r="D467" s="9" t="s">
        <v>14</v>
      </c>
      <c r="E467" s="9" t="s">
        <v>2187</v>
      </c>
      <c r="F467" s="211" t="s">
        <v>2188</v>
      </c>
      <c r="G467" s="9" t="s">
        <v>41</v>
      </c>
      <c r="H467" s="200">
        <v>1.1619999999999999</v>
      </c>
      <c r="I467" s="199"/>
      <c r="J467" s="199"/>
      <c r="K467" s="199"/>
      <c r="L467" s="200" t="s">
        <v>2289</v>
      </c>
      <c r="M467" s="179">
        <v>45657</v>
      </c>
    </row>
    <row r="468" spans="1:13">
      <c r="A468" s="228"/>
      <c r="B468" s="291"/>
      <c r="C468" s="8" t="s">
        <v>1728</v>
      </c>
      <c r="D468" s="9" t="s">
        <v>14</v>
      </c>
      <c r="E468" s="9" t="s">
        <v>2189</v>
      </c>
      <c r="F468" s="211" t="s">
        <v>2190</v>
      </c>
      <c r="G468" s="9" t="s">
        <v>41</v>
      </c>
      <c r="H468" s="200">
        <v>0.81699999999999995</v>
      </c>
      <c r="I468" s="199"/>
      <c r="J468" s="199"/>
      <c r="K468" s="199"/>
      <c r="L468" s="200" t="s">
        <v>2289</v>
      </c>
      <c r="M468" s="179">
        <v>45657</v>
      </c>
    </row>
    <row r="469" spans="1:13">
      <c r="A469" s="228"/>
      <c r="B469" s="291"/>
      <c r="C469" s="8" t="s">
        <v>1729</v>
      </c>
      <c r="D469" s="9" t="s">
        <v>14</v>
      </c>
      <c r="E469" s="9" t="s">
        <v>2191</v>
      </c>
      <c r="F469" s="211" t="s">
        <v>2192</v>
      </c>
      <c r="G469" s="9" t="s">
        <v>41</v>
      </c>
      <c r="H469" s="200">
        <v>1.7609999999999999</v>
      </c>
      <c r="I469" s="199"/>
      <c r="J469" s="199"/>
      <c r="K469" s="199"/>
      <c r="L469" s="200" t="s">
        <v>2289</v>
      </c>
      <c r="M469" s="179">
        <v>45657</v>
      </c>
    </row>
    <row r="470" spans="1:13">
      <c r="A470" s="228"/>
      <c r="B470" s="291"/>
      <c r="C470" s="8" t="s">
        <v>1730</v>
      </c>
      <c r="D470" s="9" t="s">
        <v>14</v>
      </c>
      <c r="E470" s="9" t="s">
        <v>2193</v>
      </c>
      <c r="F470" s="211" t="s">
        <v>2194</v>
      </c>
      <c r="G470" s="9" t="s">
        <v>41</v>
      </c>
      <c r="H470" s="200">
        <v>0.438</v>
      </c>
      <c r="I470" s="199"/>
      <c r="J470" s="199"/>
      <c r="K470" s="199"/>
      <c r="L470" s="200" t="s">
        <v>2301</v>
      </c>
      <c r="M470" s="179">
        <v>45657</v>
      </c>
    </row>
    <row r="471" spans="1:13">
      <c r="A471" s="228"/>
      <c r="B471" s="291"/>
      <c r="C471" s="208" t="s">
        <v>1731</v>
      </c>
      <c r="D471" s="9" t="s">
        <v>14</v>
      </c>
      <c r="E471" s="9" t="s">
        <v>2195</v>
      </c>
      <c r="F471" s="211" t="s">
        <v>2196</v>
      </c>
      <c r="G471" s="9" t="s">
        <v>41</v>
      </c>
      <c r="H471" s="9">
        <v>0.187</v>
      </c>
      <c r="I471" s="199"/>
      <c r="J471" s="199"/>
      <c r="K471" s="199"/>
      <c r="L471" s="200" t="s">
        <v>2289</v>
      </c>
      <c r="M471" s="179">
        <v>45657</v>
      </c>
    </row>
    <row r="472" spans="1:13">
      <c r="A472" s="228"/>
      <c r="B472" s="291"/>
      <c r="C472" s="8" t="s">
        <v>1732</v>
      </c>
      <c r="D472" s="9" t="s">
        <v>14</v>
      </c>
      <c r="E472" s="9" t="s">
        <v>2197</v>
      </c>
      <c r="F472" s="211" t="s">
        <v>2198</v>
      </c>
      <c r="G472" s="9" t="s">
        <v>41</v>
      </c>
      <c r="H472" s="9">
        <v>8.4109999999999996</v>
      </c>
      <c r="I472" s="199"/>
      <c r="J472" s="199"/>
      <c r="K472" s="199"/>
      <c r="L472" s="200" t="s">
        <v>292</v>
      </c>
      <c r="M472" s="179">
        <v>45657</v>
      </c>
    </row>
    <row r="473" spans="1:13">
      <c r="A473" s="228"/>
      <c r="B473" s="291"/>
      <c r="C473" s="8" t="s">
        <v>1733</v>
      </c>
      <c r="D473" s="9" t="s">
        <v>14</v>
      </c>
      <c r="E473" s="9" t="s">
        <v>2199</v>
      </c>
      <c r="F473" s="211" t="s">
        <v>2200</v>
      </c>
      <c r="G473" s="9" t="s">
        <v>41</v>
      </c>
      <c r="H473" s="106">
        <v>0.39</v>
      </c>
      <c r="I473" s="199"/>
      <c r="J473" s="199"/>
      <c r="K473" s="199"/>
      <c r="L473" s="200" t="s">
        <v>2292</v>
      </c>
      <c r="M473" s="179">
        <v>45657</v>
      </c>
    </row>
    <row r="474" spans="1:13">
      <c r="A474" s="228"/>
      <c r="B474" s="291"/>
      <c r="C474" s="8" t="s">
        <v>1734</v>
      </c>
      <c r="D474" s="9" t="s">
        <v>14</v>
      </c>
      <c r="E474" s="9" t="s">
        <v>2201</v>
      </c>
      <c r="F474" s="209" t="s">
        <v>2202</v>
      </c>
      <c r="G474" s="9" t="s">
        <v>1354</v>
      </c>
      <c r="H474" s="9">
        <v>727.10599999999999</v>
      </c>
      <c r="I474" s="9">
        <v>181.10599999999999</v>
      </c>
      <c r="J474" s="9">
        <v>81.893000000000001</v>
      </c>
      <c r="K474" s="9">
        <v>464.10700000000003</v>
      </c>
      <c r="L474" s="200" t="s">
        <v>2304</v>
      </c>
      <c r="M474" s="179">
        <v>45657</v>
      </c>
    </row>
    <row r="475" spans="1:13" ht="25.5">
      <c r="A475" s="228"/>
      <c r="B475" s="291"/>
      <c r="C475" s="8" t="s">
        <v>1735</v>
      </c>
      <c r="D475" s="9" t="s">
        <v>14</v>
      </c>
      <c r="E475" s="9" t="s">
        <v>2203</v>
      </c>
      <c r="F475" s="211" t="s">
        <v>2204</v>
      </c>
      <c r="G475" s="9" t="s">
        <v>41</v>
      </c>
      <c r="H475" s="106">
        <v>2.48</v>
      </c>
      <c r="I475" s="199"/>
      <c r="J475" s="199"/>
      <c r="K475" s="199"/>
      <c r="L475" s="200" t="s">
        <v>88</v>
      </c>
      <c r="M475" s="179">
        <v>45657</v>
      </c>
    </row>
    <row r="476" spans="1:13" ht="25.5">
      <c r="A476" s="228"/>
      <c r="B476" s="291"/>
      <c r="C476" s="8" t="s">
        <v>1736</v>
      </c>
      <c r="D476" s="9" t="s">
        <v>14</v>
      </c>
      <c r="E476" s="9" t="s">
        <v>2205</v>
      </c>
      <c r="F476" s="211" t="s">
        <v>2206</v>
      </c>
      <c r="G476" s="9" t="s">
        <v>322</v>
      </c>
      <c r="H476" s="9">
        <v>1.157</v>
      </c>
      <c r="I476" s="9">
        <v>0.57799999999999996</v>
      </c>
      <c r="J476" s="9">
        <v>0.57899999999999996</v>
      </c>
      <c r="K476" s="199"/>
      <c r="L476" s="200" t="s">
        <v>2305</v>
      </c>
      <c r="M476" s="179">
        <v>45657</v>
      </c>
    </row>
    <row r="477" spans="1:13">
      <c r="A477" s="228"/>
      <c r="B477" s="291"/>
      <c r="C477" s="8" t="s">
        <v>1737</v>
      </c>
      <c r="D477" s="9" t="s">
        <v>14</v>
      </c>
      <c r="E477" s="9" t="s">
        <v>2207</v>
      </c>
      <c r="F477" s="211" t="s">
        <v>2208</v>
      </c>
      <c r="G477" s="9" t="s">
        <v>41</v>
      </c>
      <c r="H477" s="9">
        <v>0.498</v>
      </c>
      <c r="I477" s="199"/>
      <c r="J477" s="199"/>
      <c r="K477" s="199"/>
      <c r="L477" s="200" t="s">
        <v>2289</v>
      </c>
      <c r="M477" s="179">
        <v>45657</v>
      </c>
    </row>
    <row r="478" spans="1:13">
      <c r="A478" s="228"/>
      <c r="B478" s="291"/>
      <c r="C478" s="8" t="s">
        <v>1738</v>
      </c>
      <c r="D478" s="9" t="s">
        <v>14</v>
      </c>
      <c r="E478" s="9" t="s">
        <v>2209</v>
      </c>
      <c r="F478" s="211" t="s">
        <v>2210</v>
      </c>
      <c r="G478" s="9" t="s">
        <v>41</v>
      </c>
      <c r="H478" s="9">
        <v>0.97</v>
      </c>
      <c r="I478" s="199"/>
      <c r="J478" s="199"/>
      <c r="K478" s="199"/>
      <c r="L478" s="200" t="s">
        <v>52</v>
      </c>
      <c r="M478" s="179">
        <v>45657</v>
      </c>
    </row>
    <row r="479" spans="1:13">
      <c r="A479" s="228"/>
      <c r="B479" s="291"/>
      <c r="C479" s="8" t="s">
        <v>1739</v>
      </c>
      <c r="D479" s="9" t="s">
        <v>14</v>
      </c>
      <c r="E479" s="9" t="s">
        <v>2211</v>
      </c>
      <c r="F479" s="211" t="s">
        <v>2212</v>
      </c>
      <c r="G479" s="9" t="s">
        <v>41</v>
      </c>
      <c r="H479" s="9">
        <v>1.536</v>
      </c>
      <c r="I479" s="199"/>
      <c r="J479" s="199"/>
      <c r="K479" s="199"/>
      <c r="L479" s="200" t="s">
        <v>52</v>
      </c>
      <c r="M479" s="179">
        <v>45657</v>
      </c>
    </row>
    <row r="480" spans="1:13">
      <c r="A480" s="228"/>
      <c r="B480" s="291"/>
      <c r="C480" s="8" t="s">
        <v>1740</v>
      </c>
      <c r="D480" s="9" t="s">
        <v>14</v>
      </c>
      <c r="E480" s="9" t="s">
        <v>2213</v>
      </c>
      <c r="F480" s="211" t="s">
        <v>2214</v>
      </c>
      <c r="G480" s="9" t="s">
        <v>41</v>
      </c>
      <c r="H480" s="9">
        <v>0.624</v>
      </c>
      <c r="I480" s="199"/>
      <c r="J480" s="199"/>
      <c r="K480" s="199"/>
      <c r="L480" s="200" t="s">
        <v>52</v>
      </c>
      <c r="M480" s="179">
        <v>45657</v>
      </c>
    </row>
    <row r="481" spans="1:13">
      <c r="A481" s="228"/>
      <c r="B481" s="291"/>
      <c r="C481" s="8" t="s">
        <v>1741</v>
      </c>
      <c r="D481" s="9" t="s">
        <v>14</v>
      </c>
      <c r="E481" s="9" t="s">
        <v>2215</v>
      </c>
      <c r="F481" s="211" t="s">
        <v>2216</v>
      </c>
      <c r="G481" s="9" t="s">
        <v>41</v>
      </c>
      <c r="H481" s="9">
        <v>1.2789999999999999</v>
      </c>
      <c r="I481" s="199"/>
      <c r="J481" s="199"/>
      <c r="K481" s="199"/>
      <c r="L481" s="200" t="s">
        <v>52</v>
      </c>
      <c r="M481" s="179">
        <v>45657</v>
      </c>
    </row>
    <row r="482" spans="1:13">
      <c r="A482" s="228"/>
      <c r="B482" s="291"/>
      <c r="C482" s="8" t="s">
        <v>1742</v>
      </c>
      <c r="D482" s="9" t="s">
        <v>14</v>
      </c>
      <c r="E482" s="9" t="s">
        <v>2217</v>
      </c>
      <c r="F482" s="211" t="s">
        <v>2218</v>
      </c>
      <c r="G482" s="9" t="s">
        <v>41</v>
      </c>
      <c r="H482" s="9">
        <v>1.504</v>
      </c>
      <c r="I482" s="199"/>
      <c r="J482" s="199"/>
      <c r="K482" s="199"/>
      <c r="L482" s="200" t="s">
        <v>356</v>
      </c>
      <c r="M482" s="179">
        <v>45657</v>
      </c>
    </row>
    <row r="483" spans="1:13">
      <c r="A483" s="228"/>
      <c r="B483" s="291"/>
      <c r="C483" s="8" t="s">
        <v>1743</v>
      </c>
      <c r="D483" s="9" t="s">
        <v>14</v>
      </c>
      <c r="E483" s="9" t="s">
        <v>2219</v>
      </c>
      <c r="F483" s="211" t="s">
        <v>2220</v>
      </c>
      <c r="G483" s="9" t="s">
        <v>41</v>
      </c>
      <c r="H483" s="9">
        <v>0.26200000000000001</v>
      </c>
      <c r="I483" s="199"/>
      <c r="J483" s="199"/>
      <c r="K483" s="199"/>
      <c r="L483" s="200" t="s">
        <v>356</v>
      </c>
      <c r="M483" s="179">
        <v>45657</v>
      </c>
    </row>
    <row r="484" spans="1:13">
      <c r="A484" s="228"/>
      <c r="B484" s="291"/>
      <c r="C484" s="8" t="s">
        <v>1744</v>
      </c>
      <c r="D484" s="9" t="s">
        <v>14</v>
      </c>
      <c r="E484" s="9" t="s">
        <v>2221</v>
      </c>
      <c r="F484" s="211" t="s">
        <v>2222</v>
      </c>
      <c r="G484" s="9" t="s">
        <v>41</v>
      </c>
      <c r="H484" s="9">
        <v>0.64900000000000002</v>
      </c>
      <c r="I484" s="199"/>
      <c r="J484" s="199"/>
      <c r="K484" s="199"/>
      <c r="L484" s="200" t="s">
        <v>356</v>
      </c>
      <c r="M484" s="179">
        <v>45657</v>
      </c>
    </row>
    <row r="485" spans="1:13">
      <c r="A485" s="228"/>
      <c r="B485" s="291"/>
      <c r="C485" s="8" t="s">
        <v>1745</v>
      </c>
      <c r="D485" s="9" t="s">
        <v>14</v>
      </c>
      <c r="E485" s="9" t="s">
        <v>2223</v>
      </c>
      <c r="F485" s="211" t="s">
        <v>2224</v>
      </c>
      <c r="G485" s="9" t="s">
        <v>41</v>
      </c>
      <c r="H485" s="9">
        <v>1.2709999999999999</v>
      </c>
      <c r="I485" s="199"/>
      <c r="J485" s="199"/>
      <c r="K485" s="199"/>
      <c r="L485" s="200" t="s">
        <v>2289</v>
      </c>
      <c r="M485" s="179">
        <v>45657</v>
      </c>
    </row>
    <row r="486" spans="1:13">
      <c r="A486" s="228"/>
      <c r="B486" s="291"/>
      <c r="C486" s="8" t="s">
        <v>1746</v>
      </c>
      <c r="D486" s="9" t="s">
        <v>14</v>
      </c>
      <c r="E486" s="9" t="s">
        <v>2225</v>
      </c>
      <c r="F486" s="211" t="s">
        <v>2226</v>
      </c>
      <c r="G486" s="9" t="s">
        <v>41</v>
      </c>
      <c r="H486" s="9">
        <v>1.1279999999999999</v>
      </c>
      <c r="I486" s="199"/>
      <c r="J486" s="199"/>
      <c r="K486" s="199"/>
      <c r="L486" s="200" t="s">
        <v>2289</v>
      </c>
      <c r="M486" s="179">
        <v>45657</v>
      </c>
    </row>
    <row r="487" spans="1:13">
      <c r="A487" s="228"/>
      <c r="B487" s="291"/>
      <c r="C487" s="8" t="s">
        <v>1747</v>
      </c>
      <c r="D487" s="9" t="s">
        <v>14</v>
      </c>
      <c r="E487" s="9" t="s">
        <v>2227</v>
      </c>
      <c r="F487" s="211" t="s">
        <v>2228</v>
      </c>
      <c r="G487" s="9" t="s">
        <v>41</v>
      </c>
      <c r="H487" s="9">
        <v>1.615</v>
      </c>
      <c r="I487" s="199"/>
      <c r="J487" s="199"/>
      <c r="K487" s="199"/>
      <c r="L487" s="200" t="s">
        <v>2306</v>
      </c>
      <c r="M487" s="179">
        <v>45657</v>
      </c>
    </row>
    <row r="488" spans="1:13">
      <c r="A488" s="228"/>
      <c r="B488" s="291"/>
      <c r="C488" s="8" t="s">
        <v>1748</v>
      </c>
      <c r="D488" s="9" t="s">
        <v>14</v>
      </c>
      <c r="E488" s="9" t="s">
        <v>2229</v>
      </c>
      <c r="F488" s="211" t="s">
        <v>2230</v>
      </c>
      <c r="G488" s="9" t="s">
        <v>41</v>
      </c>
      <c r="H488" s="9">
        <v>0.77800000000000002</v>
      </c>
      <c r="I488" s="199"/>
      <c r="J488" s="199"/>
      <c r="K488" s="199"/>
      <c r="L488" s="200" t="s">
        <v>2289</v>
      </c>
      <c r="M488" s="179">
        <v>45657</v>
      </c>
    </row>
    <row r="489" spans="1:13">
      <c r="A489" s="228"/>
      <c r="B489" s="291"/>
      <c r="C489" s="8" t="s">
        <v>1749</v>
      </c>
      <c r="D489" s="9" t="s">
        <v>14</v>
      </c>
      <c r="E489" s="9" t="s">
        <v>2231</v>
      </c>
      <c r="F489" s="211" t="s">
        <v>2232</v>
      </c>
      <c r="G489" s="9" t="s">
        <v>41</v>
      </c>
      <c r="H489" s="9">
        <v>0.44800000000000001</v>
      </c>
      <c r="I489" s="199"/>
      <c r="J489" s="199"/>
      <c r="K489" s="199"/>
      <c r="L489" s="200" t="s">
        <v>2289</v>
      </c>
      <c r="M489" s="179">
        <v>45657</v>
      </c>
    </row>
    <row r="490" spans="1:13">
      <c r="A490" s="228"/>
      <c r="B490" s="291"/>
      <c r="C490" s="8" t="s">
        <v>1750</v>
      </c>
      <c r="D490" s="9" t="s">
        <v>14</v>
      </c>
      <c r="E490" s="9" t="s">
        <v>2233</v>
      </c>
      <c r="F490" s="211" t="s">
        <v>2234</v>
      </c>
      <c r="G490" s="9" t="s">
        <v>41</v>
      </c>
      <c r="H490" s="9">
        <v>0.52300000000000002</v>
      </c>
      <c r="I490" s="199"/>
      <c r="J490" s="199"/>
      <c r="K490" s="199"/>
      <c r="L490" s="200" t="s">
        <v>2289</v>
      </c>
      <c r="M490" s="179">
        <v>45657</v>
      </c>
    </row>
    <row r="491" spans="1:13">
      <c r="A491" s="228"/>
      <c r="B491" s="291"/>
      <c r="C491" s="8" t="s">
        <v>1751</v>
      </c>
      <c r="D491" s="9" t="s">
        <v>14</v>
      </c>
      <c r="E491" s="9" t="s">
        <v>2235</v>
      </c>
      <c r="F491" s="211" t="s">
        <v>2236</v>
      </c>
      <c r="G491" s="9" t="s">
        <v>41</v>
      </c>
      <c r="H491" s="9">
        <v>0.155</v>
      </c>
      <c r="I491" s="199"/>
      <c r="J491" s="199"/>
      <c r="K491" s="199"/>
      <c r="L491" s="200" t="s">
        <v>52</v>
      </c>
      <c r="M491" s="179">
        <v>45657</v>
      </c>
    </row>
    <row r="492" spans="1:13">
      <c r="A492" s="228"/>
      <c r="B492" s="291"/>
      <c r="C492" s="8" t="s">
        <v>1752</v>
      </c>
      <c r="D492" s="9" t="s">
        <v>14</v>
      </c>
      <c r="E492" s="9" t="s">
        <v>2237</v>
      </c>
      <c r="F492" s="211" t="s">
        <v>2238</v>
      </c>
      <c r="G492" s="9" t="s">
        <v>41</v>
      </c>
      <c r="H492" s="200">
        <v>0.59799999999999998</v>
      </c>
      <c r="I492" s="199"/>
      <c r="J492" s="199"/>
      <c r="K492" s="199"/>
      <c r="L492" s="200" t="s">
        <v>2289</v>
      </c>
      <c r="M492" s="179">
        <v>45657</v>
      </c>
    </row>
    <row r="493" spans="1:13">
      <c r="A493" s="228"/>
      <c r="B493" s="291"/>
      <c r="C493" s="8" t="s">
        <v>1753</v>
      </c>
      <c r="D493" s="9" t="s">
        <v>14</v>
      </c>
      <c r="E493" s="9" t="s">
        <v>2239</v>
      </c>
      <c r="F493" s="209" t="s">
        <v>2240</v>
      </c>
      <c r="G493" s="9" t="s">
        <v>41</v>
      </c>
      <c r="H493" s="200">
        <v>1.393</v>
      </c>
      <c r="I493" s="199"/>
      <c r="J493" s="199"/>
      <c r="K493" s="199"/>
      <c r="L493" s="200" t="s">
        <v>356</v>
      </c>
      <c r="M493" s="179">
        <v>45657</v>
      </c>
    </row>
    <row r="494" spans="1:13">
      <c r="A494" s="228"/>
      <c r="B494" s="291"/>
      <c r="C494" s="8" t="s">
        <v>1754</v>
      </c>
      <c r="D494" s="9" t="s">
        <v>14</v>
      </c>
      <c r="E494" s="9" t="s">
        <v>2241</v>
      </c>
      <c r="F494" s="211" t="s">
        <v>2242</v>
      </c>
      <c r="G494" s="9" t="s">
        <v>41</v>
      </c>
      <c r="H494" s="9">
        <v>6.2E-2</v>
      </c>
      <c r="I494" s="199"/>
      <c r="J494" s="199"/>
      <c r="K494" s="199"/>
      <c r="L494" s="200" t="s">
        <v>52</v>
      </c>
      <c r="M494" s="179">
        <v>45657</v>
      </c>
    </row>
    <row r="495" spans="1:13">
      <c r="A495" s="228"/>
      <c r="B495" s="291"/>
      <c r="C495" s="8" t="s">
        <v>1755</v>
      </c>
      <c r="D495" s="9" t="s">
        <v>14</v>
      </c>
      <c r="E495" s="9"/>
      <c r="F495" s="211" t="s">
        <v>2243</v>
      </c>
      <c r="G495" s="9" t="s">
        <v>41</v>
      </c>
      <c r="H495" s="9">
        <v>0.44800000000000001</v>
      </c>
      <c r="I495" s="199"/>
      <c r="J495" s="199"/>
      <c r="K495" s="199"/>
      <c r="L495" s="200" t="s">
        <v>52</v>
      </c>
      <c r="M495" s="179">
        <v>45657</v>
      </c>
    </row>
    <row r="496" spans="1:13">
      <c r="A496" s="228"/>
      <c r="B496" s="291"/>
      <c r="C496" s="8" t="s">
        <v>1755</v>
      </c>
      <c r="D496" s="9" t="s">
        <v>14</v>
      </c>
      <c r="E496" s="9"/>
      <c r="F496" s="211" t="s">
        <v>2244</v>
      </c>
      <c r="G496" s="9" t="s">
        <v>41</v>
      </c>
      <c r="H496" s="9">
        <v>0.182</v>
      </c>
      <c r="I496" s="199"/>
      <c r="J496" s="199"/>
      <c r="K496" s="199"/>
      <c r="L496" s="200" t="s">
        <v>52</v>
      </c>
      <c r="M496" s="179">
        <v>45657</v>
      </c>
    </row>
    <row r="497" spans="1:13">
      <c r="A497" s="228"/>
      <c r="B497" s="291"/>
      <c r="C497" s="8" t="s">
        <v>1756</v>
      </c>
      <c r="D497" s="9" t="s">
        <v>14</v>
      </c>
      <c r="E497" s="9" t="s">
        <v>2245</v>
      </c>
      <c r="F497" s="211" t="s">
        <v>2246</v>
      </c>
      <c r="G497" s="9" t="s">
        <v>41</v>
      </c>
      <c r="H497" s="9">
        <v>0.14699999999999999</v>
      </c>
      <c r="I497" s="199"/>
      <c r="J497" s="199"/>
      <c r="K497" s="199"/>
      <c r="L497" s="200" t="s">
        <v>52</v>
      </c>
      <c r="M497" s="179">
        <v>45657</v>
      </c>
    </row>
    <row r="498" spans="1:13">
      <c r="A498" s="228"/>
      <c r="B498" s="291"/>
      <c r="C498" s="8" t="s">
        <v>1757</v>
      </c>
      <c r="D498" s="9" t="s">
        <v>14</v>
      </c>
      <c r="E498" s="9" t="s">
        <v>2247</v>
      </c>
      <c r="F498" s="211" t="s">
        <v>2248</v>
      </c>
      <c r="G498" s="9" t="s">
        <v>41</v>
      </c>
      <c r="H498" s="9">
        <v>1.9930000000000001</v>
      </c>
      <c r="I498" s="199"/>
      <c r="J498" s="199"/>
      <c r="K498" s="199"/>
      <c r="L498" s="200" t="s">
        <v>52</v>
      </c>
      <c r="M498" s="179">
        <v>45657</v>
      </c>
    </row>
    <row r="499" spans="1:13">
      <c r="A499" s="228"/>
      <c r="B499" s="291"/>
      <c r="C499" s="8" t="s">
        <v>1758</v>
      </c>
      <c r="D499" s="9" t="s">
        <v>14</v>
      </c>
      <c r="E499" s="9" t="s">
        <v>2249</v>
      </c>
      <c r="F499" s="211" t="s">
        <v>2250</v>
      </c>
      <c r="G499" s="9" t="s">
        <v>41</v>
      </c>
      <c r="H499" s="9">
        <v>0.92300000000000004</v>
      </c>
      <c r="I499" s="199"/>
      <c r="J499" s="199"/>
      <c r="K499" s="199"/>
      <c r="L499" s="200" t="s">
        <v>52</v>
      </c>
      <c r="M499" s="179">
        <v>45657</v>
      </c>
    </row>
    <row r="500" spans="1:13">
      <c r="A500" s="228"/>
      <c r="B500" s="291"/>
      <c r="C500" s="8" t="s">
        <v>1759</v>
      </c>
      <c r="D500" s="9" t="s">
        <v>14</v>
      </c>
      <c r="E500" s="9" t="s">
        <v>2251</v>
      </c>
      <c r="F500" s="211" t="s">
        <v>2252</v>
      </c>
      <c r="G500" s="9" t="s">
        <v>41</v>
      </c>
      <c r="H500" s="200">
        <v>8.3000000000000004E-2</v>
      </c>
      <c r="I500" s="199"/>
      <c r="J500" s="199"/>
      <c r="K500" s="199"/>
      <c r="L500" s="200" t="s">
        <v>52</v>
      </c>
      <c r="M500" s="179">
        <v>45657</v>
      </c>
    </row>
    <row r="501" spans="1:13">
      <c r="A501" s="228"/>
      <c r="B501" s="291"/>
      <c r="C501" s="8" t="s">
        <v>1760</v>
      </c>
      <c r="D501" s="9" t="s">
        <v>14</v>
      </c>
      <c r="E501" s="9" t="s">
        <v>2253</v>
      </c>
      <c r="F501" s="211" t="s">
        <v>2254</v>
      </c>
      <c r="G501" s="9" t="s">
        <v>41</v>
      </c>
      <c r="H501" s="200">
        <v>0.224</v>
      </c>
      <c r="I501" s="199"/>
      <c r="J501" s="199"/>
      <c r="K501" s="199"/>
      <c r="L501" s="200" t="s">
        <v>2292</v>
      </c>
      <c r="M501" s="179">
        <v>45657</v>
      </c>
    </row>
    <row r="502" spans="1:13">
      <c r="A502" s="228"/>
      <c r="B502" s="291"/>
      <c r="C502" s="8" t="s">
        <v>1761</v>
      </c>
      <c r="D502" s="9" t="s">
        <v>14</v>
      </c>
      <c r="E502" s="9" t="s">
        <v>2255</v>
      </c>
      <c r="F502" s="211" t="s">
        <v>2256</v>
      </c>
      <c r="G502" s="9" t="s">
        <v>41</v>
      </c>
      <c r="H502" s="9">
        <v>0.69299999999999995</v>
      </c>
      <c r="I502" s="199"/>
      <c r="J502" s="199"/>
      <c r="K502" s="199"/>
      <c r="L502" s="200" t="s">
        <v>2289</v>
      </c>
      <c r="M502" s="179">
        <v>45657</v>
      </c>
    </row>
    <row r="503" spans="1:13">
      <c r="A503" s="228"/>
      <c r="B503" s="291"/>
      <c r="C503" s="8" t="s">
        <v>1762</v>
      </c>
      <c r="D503" s="9" t="s">
        <v>14</v>
      </c>
      <c r="E503" s="9" t="s">
        <v>2257</v>
      </c>
      <c r="F503" s="211" t="s">
        <v>2258</v>
      </c>
      <c r="G503" s="9" t="s">
        <v>41</v>
      </c>
      <c r="H503" s="9">
        <v>0.311</v>
      </c>
      <c r="I503" s="199"/>
      <c r="J503" s="199"/>
      <c r="K503" s="199"/>
      <c r="L503" s="200" t="s">
        <v>2289</v>
      </c>
      <c r="M503" s="179">
        <v>45657</v>
      </c>
    </row>
    <row r="504" spans="1:13">
      <c r="A504" s="228"/>
      <c r="B504" s="291"/>
      <c r="C504" s="8" t="s">
        <v>1761</v>
      </c>
      <c r="D504" s="9" t="s">
        <v>14</v>
      </c>
      <c r="E504" s="9" t="s">
        <v>2259</v>
      </c>
      <c r="F504" s="209" t="s">
        <v>2260</v>
      </c>
      <c r="G504" s="9" t="s">
        <v>16</v>
      </c>
      <c r="H504" s="200">
        <v>0.747</v>
      </c>
      <c r="I504" s="199"/>
      <c r="J504" s="199"/>
      <c r="K504" s="199"/>
      <c r="L504" s="200" t="s">
        <v>2296</v>
      </c>
      <c r="M504" s="179">
        <v>45657</v>
      </c>
    </row>
    <row r="505" spans="1:13">
      <c r="A505" s="228"/>
      <c r="B505" s="291"/>
      <c r="C505" s="8" t="s">
        <v>1762</v>
      </c>
      <c r="D505" s="9" t="s">
        <v>14</v>
      </c>
      <c r="E505" s="9" t="s">
        <v>2261</v>
      </c>
      <c r="F505" s="209" t="s">
        <v>2262</v>
      </c>
      <c r="G505" s="9" t="s">
        <v>16</v>
      </c>
      <c r="H505" s="213">
        <v>0.51600000000000001</v>
      </c>
      <c r="I505" s="199"/>
      <c r="J505" s="199"/>
      <c r="K505" s="199"/>
      <c r="L505" s="200" t="s">
        <v>2296</v>
      </c>
      <c r="M505" s="179">
        <v>45657</v>
      </c>
    </row>
    <row r="506" spans="1:13">
      <c r="A506" s="228"/>
      <c r="B506" s="291"/>
      <c r="C506" s="208" t="s">
        <v>1763</v>
      </c>
      <c r="D506" s="9" t="s">
        <v>14</v>
      </c>
      <c r="E506" s="9" t="s">
        <v>2263</v>
      </c>
      <c r="F506" s="211" t="s">
        <v>2264</v>
      </c>
      <c r="G506" s="9" t="s">
        <v>2288</v>
      </c>
      <c r="H506" s="106">
        <v>19.504999999999999</v>
      </c>
      <c r="I506" s="9">
        <v>6.383</v>
      </c>
      <c r="J506" s="9">
        <v>13.122</v>
      </c>
      <c r="K506" s="199"/>
      <c r="L506" s="200" t="s">
        <v>2305</v>
      </c>
      <c r="M506" s="179">
        <v>45657</v>
      </c>
    </row>
    <row r="507" spans="1:13">
      <c r="A507" s="228"/>
      <c r="B507" s="291"/>
      <c r="C507" s="8" t="s">
        <v>1764</v>
      </c>
      <c r="D507" s="9" t="s">
        <v>14</v>
      </c>
      <c r="E507" s="9" t="s">
        <v>2265</v>
      </c>
      <c r="F507" s="211" t="s">
        <v>2266</v>
      </c>
      <c r="G507" s="9" t="s">
        <v>41</v>
      </c>
      <c r="H507" s="106">
        <v>1.1000000000000001</v>
      </c>
      <c r="I507" s="199"/>
      <c r="J507" s="199"/>
      <c r="K507" s="199"/>
      <c r="L507" s="200" t="s">
        <v>141</v>
      </c>
      <c r="M507" s="179">
        <v>45657</v>
      </c>
    </row>
    <row r="508" spans="1:13">
      <c r="A508" s="228"/>
      <c r="B508" s="291"/>
      <c r="C508" s="8" t="s">
        <v>1764</v>
      </c>
      <c r="D508" s="9" t="s">
        <v>14</v>
      </c>
      <c r="E508" s="9" t="s">
        <v>2267</v>
      </c>
      <c r="F508" s="211" t="s">
        <v>2268</v>
      </c>
      <c r="G508" s="9" t="s">
        <v>41</v>
      </c>
      <c r="H508" s="106">
        <v>1.81</v>
      </c>
      <c r="I508" s="199"/>
      <c r="J508" s="199"/>
      <c r="K508" s="199"/>
      <c r="L508" s="200" t="s">
        <v>292</v>
      </c>
      <c r="M508" s="179">
        <v>45657</v>
      </c>
    </row>
    <row r="509" spans="1:13">
      <c r="A509" s="228"/>
      <c r="B509" s="291"/>
      <c r="C509" s="208" t="s">
        <v>1765</v>
      </c>
      <c r="D509" s="9" t="s">
        <v>14</v>
      </c>
      <c r="E509" s="9" t="s">
        <v>2269</v>
      </c>
      <c r="F509" s="9" t="s">
        <v>2270</v>
      </c>
      <c r="G509" s="9" t="s">
        <v>41</v>
      </c>
      <c r="H509" s="106">
        <v>1.2969999999999999</v>
      </c>
      <c r="I509" s="199"/>
      <c r="J509" s="199"/>
      <c r="K509" s="199"/>
      <c r="L509" s="200" t="s">
        <v>2298</v>
      </c>
      <c r="M509" s="179">
        <v>45657</v>
      </c>
    </row>
    <row r="510" spans="1:13">
      <c r="A510" s="228"/>
      <c r="B510" s="291"/>
      <c r="C510" s="8" t="s">
        <v>1766</v>
      </c>
      <c r="D510" s="9" t="s">
        <v>14</v>
      </c>
      <c r="E510" s="9" t="s">
        <v>2271</v>
      </c>
      <c r="F510" s="211" t="s">
        <v>2272</v>
      </c>
      <c r="G510" s="9" t="s">
        <v>41</v>
      </c>
      <c r="H510" s="9">
        <v>0.498</v>
      </c>
      <c r="I510" s="199"/>
      <c r="J510" s="199"/>
      <c r="K510" s="199"/>
      <c r="L510" s="200" t="s">
        <v>52</v>
      </c>
      <c r="M510" s="179">
        <v>45657</v>
      </c>
    </row>
    <row r="511" spans="1:13">
      <c r="A511" s="228"/>
      <c r="B511" s="291"/>
      <c r="C511" s="8" t="s">
        <v>1767</v>
      </c>
      <c r="D511" s="9" t="s">
        <v>14</v>
      </c>
      <c r="E511" s="9" t="s">
        <v>2273</v>
      </c>
      <c r="F511" s="211" t="s">
        <v>2274</v>
      </c>
      <c r="G511" s="9" t="s">
        <v>41</v>
      </c>
      <c r="H511" s="9">
        <v>1.069</v>
      </c>
      <c r="I511" s="199"/>
      <c r="J511" s="199"/>
      <c r="K511" s="199"/>
      <c r="L511" s="200" t="s">
        <v>2289</v>
      </c>
      <c r="M511" s="179">
        <v>45657</v>
      </c>
    </row>
    <row r="512" spans="1:13">
      <c r="A512" s="228"/>
      <c r="B512" s="291"/>
      <c r="C512" s="8" t="s">
        <v>1768</v>
      </c>
      <c r="D512" s="9" t="s">
        <v>14</v>
      </c>
      <c r="E512" s="9" t="s">
        <v>2275</v>
      </c>
      <c r="F512" s="211" t="s">
        <v>2276</v>
      </c>
      <c r="G512" s="9" t="s">
        <v>41</v>
      </c>
      <c r="H512" s="9">
        <v>1.248</v>
      </c>
      <c r="I512" s="199"/>
      <c r="J512" s="199"/>
      <c r="K512" s="199"/>
      <c r="L512" s="200" t="s">
        <v>52</v>
      </c>
      <c r="M512" s="179">
        <v>45657</v>
      </c>
    </row>
    <row r="513" spans="1:13">
      <c r="A513" s="228"/>
      <c r="B513" s="291"/>
      <c r="C513" s="8" t="s">
        <v>1769</v>
      </c>
      <c r="D513" s="9" t="s">
        <v>14</v>
      </c>
      <c r="E513" s="9" t="s">
        <v>2277</v>
      </c>
      <c r="F513" s="211" t="s">
        <v>2278</v>
      </c>
      <c r="G513" s="9" t="s">
        <v>41</v>
      </c>
      <c r="H513" s="9">
        <v>5.7919999999999998</v>
      </c>
      <c r="I513" s="199"/>
      <c r="J513" s="199"/>
      <c r="K513" s="199"/>
      <c r="L513" s="200" t="s">
        <v>356</v>
      </c>
      <c r="M513" s="179">
        <v>45657</v>
      </c>
    </row>
    <row r="514" spans="1:13">
      <c r="A514" s="228"/>
      <c r="B514" s="291"/>
      <c r="C514" s="8" t="s">
        <v>1770</v>
      </c>
      <c r="D514" s="9" t="s">
        <v>14</v>
      </c>
      <c r="E514" s="9" t="s">
        <v>2279</v>
      </c>
      <c r="F514" s="209" t="s">
        <v>2280</v>
      </c>
      <c r="G514" s="9" t="s">
        <v>41</v>
      </c>
      <c r="H514" s="9">
        <v>0.372</v>
      </c>
      <c r="I514" s="199"/>
      <c r="J514" s="199"/>
      <c r="K514" s="199"/>
      <c r="L514" s="200" t="s">
        <v>52</v>
      </c>
      <c r="M514" s="179">
        <v>45657</v>
      </c>
    </row>
    <row r="515" spans="1:13">
      <c r="A515" s="228"/>
      <c r="B515" s="291"/>
      <c r="C515" s="8" t="s">
        <v>1771</v>
      </c>
      <c r="D515" s="9" t="s">
        <v>14</v>
      </c>
      <c r="E515" s="9" t="s">
        <v>2281</v>
      </c>
      <c r="F515" s="209" t="s">
        <v>2282</v>
      </c>
      <c r="G515" s="9" t="s">
        <v>41</v>
      </c>
      <c r="H515" s="9">
        <v>0.60399999999999998</v>
      </c>
      <c r="I515" s="199"/>
      <c r="J515" s="199"/>
      <c r="K515" s="199"/>
      <c r="L515" s="200" t="s">
        <v>52</v>
      </c>
      <c r="M515" s="179">
        <v>45657</v>
      </c>
    </row>
    <row r="516" spans="1:13" ht="15" thickBot="1">
      <c r="A516" s="228"/>
      <c r="B516" s="291"/>
      <c r="C516" s="162" t="s">
        <v>1771</v>
      </c>
      <c r="D516" s="156" t="s">
        <v>14</v>
      </c>
      <c r="E516" s="156" t="s">
        <v>2283</v>
      </c>
      <c r="F516" s="219" t="s">
        <v>2284</v>
      </c>
      <c r="G516" s="156" t="s">
        <v>41</v>
      </c>
      <c r="H516" s="156">
        <v>1.8580000000000001</v>
      </c>
      <c r="I516" s="220"/>
      <c r="J516" s="220"/>
      <c r="K516" s="220"/>
      <c r="L516" s="221" t="s">
        <v>52</v>
      </c>
      <c r="M516" s="185">
        <v>45657</v>
      </c>
    </row>
    <row r="517" spans="1:13">
      <c r="A517" s="224">
        <v>60</v>
      </c>
      <c r="B517" s="283" t="s">
        <v>2307</v>
      </c>
      <c r="C517" s="191" t="s">
        <v>2308</v>
      </c>
      <c r="D517" s="4" t="s">
        <v>14</v>
      </c>
      <c r="E517" s="222">
        <v>5.90243892044096E+17</v>
      </c>
      <c r="F517" s="4"/>
      <c r="G517" s="191" t="s">
        <v>2310</v>
      </c>
      <c r="H517" s="192">
        <v>190</v>
      </c>
      <c r="I517" s="4"/>
      <c r="J517" s="4"/>
      <c r="K517" s="4"/>
      <c r="L517" s="191" t="s">
        <v>442</v>
      </c>
      <c r="M517" s="177">
        <v>45657</v>
      </c>
    </row>
    <row r="518" spans="1:13" ht="15" thickBot="1">
      <c r="A518" s="225"/>
      <c r="B518" s="284"/>
      <c r="C518" s="160" t="s">
        <v>2309</v>
      </c>
      <c r="D518" s="5" t="s">
        <v>14</v>
      </c>
      <c r="E518" s="159">
        <v>5.9024389202086502E+17</v>
      </c>
      <c r="F518" s="5"/>
      <c r="G518" s="160" t="s">
        <v>2310</v>
      </c>
      <c r="H518" s="161">
        <v>130</v>
      </c>
      <c r="I518" s="5"/>
      <c r="J518" s="5"/>
      <c r="K518" s="5"/>
      <c r="L518" s="160" t="s">
        <v>2311</v>
      </c>
      <c r="M518" s="180">
        <v>45657</v>
      </c>
    </row>
    <row r="521" spans="1:13">
      <c r="H521" s="223"/>
    </row>
  </sheetData>
  <sheetProtection formatCells="0" formatColumns="0" formatRows="0" insertColumns="0" insertRows="0" deleteColumns="0" deleteRows="0"/>
  <autoFilter ref="A1:M183" xr:uid="{00000000-0009-0000-0000-000000000000}"/>
  <mergeCells count="85">
    <mergeCell ref="A517:A518"/>
    <mergeCell ref="B517:B518"/>
    <mergeCell ref="G229:G231"/>
    <mergeCell ref="H229:H231"/>
    <mergeCell ref="L229:L231"/>
    <mergeCell ref="B252:B516"/>
    <mergeCell ref="A252:A516"/>
    <mergeCell ref="M229:M231"/>
    <mergeCell ref="B232:B233"/>
    <mergeCell ref="A232:A233"/>
    <mergeCell ref="A236:A251"/>
    <mergeCell ref="B236:B251"/>
    <mergeCell ref="E229:E231"/>
    <mergeCell ref="B184:B185"/>
    <mergeCell ref="A184:A185"/>
    <mergeCell ref="A186:A189"/>
    <mergeCell ref="B186:B189"/>
    <mergeCell ref="B190:B228"/>
    <mergeCell ref="A190:A228"/>
    <mergeCell ref="A14:A15"/>
    <mergeCell ref="B14:B15"/>
    <mergeCell ref="A16:A17"/>
    <mergeCell ref="B16:B17"/>
    <mergeCell ref="A19:A20"/>
    <mergeCell ref="B19:B20"/>
    <mergeCell ref="A2:A4"/>
    <mergeCell ref="B2:B4"/>
    <mergeCell ref="A5:A8"/>
    <mergeCell ref="B5:B8"/>
    <mergeCell ref="A9:A12"/>
    <mergeCell ref="B9:B12"/>
    <mergeCell ref="A112:A124"/>
    <mergeCell ref="B112:B124"/>
    <mergeCell ref="A21:A23"/>
    <mergeCell ref="B21:B23"/>
    <mergeCell ref="A24:A27"/>
    <mergeCell ref="B24:B27"/>
    <mergeCell ref="A28:A30"/>
    <mergeCell ref="B28:B30"/>
    <mergeCell ref="A32:A34"/>
    <mergeCell ref="B32:B34"/>
    <mergeCell ref="A36:A37"/>
    <mergeCell ref="B36:B37"/>
    <mergeCell ref="A38:A55"/>
    <mergeCell ref="B38:B55"/>
    <mergeCell ref="A95:A98"/>
    <mergeCell ref="B95:B98"/>
    <mergeCell ref="A102:A104"/>
    <mergeCell ref="B102:B104"/>
    <mergeCell ref="B110:B111"/>
    <mergeCell ref="A110:A111"/>
    <mergeCell ref="A105:A107"/>
    <mergeCell ref="B105:B107"/>
    <mergeCell ref="A108:A109"/>
    <mergeCell ref="B108:B109"/>
    <mergeCell ref="A136:A137"/>
    <mergeCell ref="B136:B137"/>
    <mergeCell ref="A138:A142"/>
    <mergeCell ref="B138:B142"/>
    <mergeCell ref="A143:A145"/>
    <mergeCell ref="B143:B145"/>
    <mergeCell ref="B56:B94"/>
    <mergeCell ref="A56:A94"/>
    <mergeCell ref="A160:A162"/>
    <mergeCell ref="B160:B162"/>
    <mergeCell ref="A165:A171"/>
    <mergeCell ref="B165:B171"/>
    <mergeCell ref="A146:A149"/>
    <mergeCell ref="B146:B149"/>
    <mergeCell ref="A150:A152"/>
    <mergeCell ref="B150:B152"/>
    <mergeCell ref="A127:A129"/>
    <mergeCell ref="B127:B129"/>
    <mergeCell ref="A130:A133"/>
    <mergeCell ref="B130:B133"/>
    <mergeCell ref="A134:A135"/>
    <mergeCell ref="B134:B135"/>
    <mergeCell ref="A155:A156"/>
    <mergeCell ref="B155:B156"/>
    <mergeCell ref="A175:A181"/>
    <mergeCell ref="B175:B181"/>
    <mergeCell ref="A182:A183"/>
    <mergeCell ref="B182:B183"/>
    <mergeCell ref="A172:A173"/>
    <mergeCell ref="B172:B173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5"/>
  <sheetViews>
    <sheetView topLeftCell="A391" workbookViewId="0">
      <selection activeCell="D409" sqref="D409"/>
    </sheetView>
  </sheetViews>
  <sheetFormatPr defaultColWidth="8.75" defaultRowHeight="12.75"/>
  <cols>
    <col min="1" max="1" width="17.25" style="1" customWidth="1"/>
    <col min="2" max="2" width="25" style="1" customWidth="1"/>
    <col min="3" max="3" width="10" style="1" customWidth="1"/>
    <col min="4" max="4" width="31.125" style="1" customWidth="1"/>
    <col min="5" max="6" width="8.75" style="1"/>
    <col min="7" max="7" width="22.875" style="1" customWidth="1"/>
    <col min="8" max="16384" width="8.75" style="1"/>
  </cols>
  <sheetData>
    <row r="1" spans="1:8">
      <c r="A1" s="1" t="s">
        <v>453</v>
      </c>
      <c r="B1" s="1" t="s">
        <v>454</v>
      </c>
      <c r="C1" s="1" t="s">
        <v>455</v>
      </c>
      <c r="D1" s="1" t="s">
        <v>456</v>
      </c>
      <c r="E1" s="1" t="s">
        <v>457</v>
      </c>
      <c r="F1" s="1" t="s">
        <v>458</v>
      </c>
      <c r="G1" s="1" t="s">
        <v>459</v>
      </c>
      <c r="H1" s="1" t="s">
        <v>460</v>
      </c>
    </row>
    <row r="2" spans="1:8">
      <c r="A2" s="1" t="s">
        <v>461</v>
      </c>
      <c r="B2" s="1" t="s">
        <v>462</v>
      </c>
      <c r="C2" s="1" t="s">
        <v>463</v>
      </c>
      <c r="D2" s="1" t="s">
        <v>464</v>
      </c>
      <c r="G2" s="1" t="s">
        <v>465</v>
      </c>
      <c r="H2" s="1" t="s">
        <v>466</v>
      </c>
    </row>
    <row r="3" spans="1:8">
      <c r="A3" s="1" t="s">
        <v>467</v>
      </c>
      <c r="B3" s="1" t="s">
        <v>468</v>
      </c>
      <c r="C3" s="1" t="s">
        <v>463</v>
      </c>
      <c r="D3" s="1" t="s">
        <v>469</v>
      </c>
      <c r="G3" s="1" t="s">
        <v>465</v>
      </c>
      <c r="H3" s="1" t="s">
        <v>466</v>
      </c>
    </row>
    <row r="4" spans="1:8">
      <c r="A4" s="1" t="s">
        <v>278</v>
      </c>
      <c r="B4" s="1" t="s">
        <v>470</v>
      </c>
      <c r="C4" s="1" t="s">
        <v>463</v>
      </c>
      <c r="D4" s="1" t="s">
        <v>471</v>
      </c>
      <c r="E4" s="1" t="s">
        <v>472</v>
      </c>
      <c r="G4" s="1" t="s">
        <v>465</v>
      </c>
      <c r="H4" s="1" t="s">
        <v>466</v>
      </c>
    </row>
    <row r="5" spans="1:8">
      <c r="A5" s="1" t="s">
        <v>473</v>
      </c>
      <c r="B5" s="1" t="s">
        <v>474</v>
      </c>
      <c r="C5" s="1" t="s">
        <v>463</v>
      </c>
      <c r="D5" s="1" t="s">
        <v>475</v>
      </c>
      <c r="E5" s="1" t="s">
        <v>476</v>
      </c>
      <c r="F5" s="1" t="s">
        <v>477</v>
      </c>
      <c r="G5" s="1" t="s">
        <v>478</v>
      </c>
      <c r="H5" s="1" t="s">
        <v>466</v>
      </c>
    </row>
    <row r="6" spans="1:8">
      <c r="A6" s="1" t="s">
        <v>479</v>
      </c>
      <c r="B6" s="1" t="s">
        <v>480</v>
      </c>
      <c r="C6" s="1" t="s">
        <v>463</v>
      </c>
      <c r="D6" s="1" t="s">
        <v>481</v>
      </c>
      <c r="G6" s="1" t="s">
        <v>465</v>
      </c>
      <c r="H6" s="1" t="s">
        <v>466</v>
      </c>
    </row>
    <row r="7" spans="1:8">
      <c r="A7" s="1" t="s">
        <v>482</v>
      </c>
      <c r="B7" s="1" t="s">
        <v>483</v>
      </c>
      <c r="C7" s="1" t="s">
        <v>463</v>
      </c>
      <c r="D7" s="1" t="s">
        <v>484</v>
      </c>
      <c r="G7" s="1" t="s">
        <v>465</v>
      </c>
      <c r="H7" s="1" t="s">
        <v>466</v>
      </c>
    </row>
    <row r="8" spans="1:8">
      <c r="A8" s="1" t="s">
        <v>485</v>
      </c>
      <c r="B8" s="1" t="s">
        <v>486</v>
      </c>
      <c r="C8" s="1" t="s">
        <v>463</v>
      </c>
      <c r="D8" s="1" t="s">
        <v>487</v>
      </c>
      <c r="G8" s="1" t="s">
        <v>465</v>
      </c>
      <c r="H8" s="1" t="s">
        <v>466</v>
      </c>
    </row>
    <row r="9" spans="1:8">
      <c r="A9" s="1" t="s">
        <v>321</v>
      </c>
      <c r="B9" s="1" t="s">
        <v>488</v>
      </c>
      <c r="C9" s="1" t="s">
        <v>463</v>
      </c>
      <c r="D9" s="1" t="s">
        <v>481</v>
      </c>
      <c r="E9" s="1" t="s">
        <v>489</v>
      </c>
      <c r="G9" s="1" t="s">
        <v>465</v>
      </c>
      <c r="H9" s="1" t="s">
        <v>466</v>
      </c>
    </row>
    <row r="10" spans="1:8">
      <c r="A10" s="1" t="s">
        <v>40</v>
      </c>
      <c r="B10" s="1" t="s">
        <v>490</v>
      </c>
      <c r="C10" s="1" t="s">
        <v>463</v>
      </c>
      <c r="D10" s="1" t="s">
        <v>469</v>
      </c>
      <c r="E10" s="1" t="s">
        <v>491</v>
      </c>
      <c r="G10" s="1" t="s">
        <v>465</v>
      </c>
      <c r="H10" s="1" t="s">
        <v>466</v>
      </c>
    </row>
    <row r="11" spans="1:8">
      <c r="A11" s="1" t="s">
        <v>492</v>
      </c>
      <c r="B11" s="1" t="s">
        <v>493</v>
      </c>
      <c r="C11" s="1" t="s">
        <v>463</v>
      </c>
      <c r="D11" s="1" t="s">
        <v>494</v>
      </c>
      <c r="G11" s="1" t="s">
        <v>465</v>
      </c>
      <c r="H11" s="1" t="s">
        <v>466</v>
      </c>
    </row>
    <row r="12" spans="1:8">
      <c r="A12" s="1" t="s">
        <v>395</v>
      </c>
      <c r="B12" s="1" t="s">
        <v>495</v>
      </c>
      <c r="C12" s="1" t="s">
        <v>463</v>
      </c>
      <c r="D12" s="1" t="s">
        <v>496</v>
      </c>
      <c r="E12" s="1" t="s">
        <v>497</v>
      </c>
      <c r="G12" s="1" t="s">
        <v>465</v>
      </c>
      <c r="H12" s="1" t="s">
        <v>466</v>
      </c>
    </row>
    <row r="13" spans="1:8">
      <c r="A13" s="1" t="s">
        <v>498</v>
      </c>
      <c r="B13" s="1" t="s">
        <v>499</v>
      </c>
      <c r="C13" s="1" t="s">
        <v>463</v>
      </c>
      <c r="D13" s="1" t="s">
        <v>500</v>
      </c>
      <c r="E13" s="1" t="s">
        <v>501</v>
      </c>
      <c r="G13" s="1" t="s">
        <v>502</v>
      </c>
      <c r="H13" s="1" t="s">
        <v>466</v>
      </c>
    </row>
    <row r="14" spans="1:8">
      <c r="A14" s="1" t="s">
        <v>503</v>
      </c>
      <c r="B14" s="1" t="s">
        <v>504</v>
      </c>
      <c r="C14" s="1" t="s">
        <v>463</v>
      </c>
      <c r="D14" s="1" t="s">
        <v>505</v>
      </c>
      <c r="G14" s="1" t="s">
        <v>465</v>
      </c>
      <c r="H14" s="1" t="s">
        <v>466</v>
      </c>
    </row>
    <row r="15" spans="1:8">
      <c r="A15" s="1" t="s">
        <v>506</v>
      </c>
      <c r="B15" s="1" t="s">
        <v>507</v>
      </c>
      <c r="C15" s="1" t="s">
        <v>463</v>
      </c>
      <c r="D15" s="1" t="s">
        <v>508</v>
      </c>
      <c r="G15" s="1" t="s">
        <v>465</v>
      </c>
      <c r="H15" s="1" t="s">
        <v>466</v>
      </c>
    </row>
    <row r="16" spans="1:8">
      <c r="A16" s="1" t="s">
        <v>509</v>
      </c>
      <c r="B16" s="1" t="s">
        <v>510</v>
      </c>
      <c r="C16" s="1" t="s">
        <v>463</v>
      </c>
      <c r="D16" s="1" t="s">
        <v>511</v>
      </c>
      <c r="G16" s="1" t="s">
        <v>465</v>
      </c>
      <c r="H16" s="1" t="s">
        <v>466</v>
      </c>
    </row>
    <row r="17" spans="1:8">
      <c r="A17" s="1" t="s">
        <v>512</v>
      </c>
      <c r="B17" s="1" t="s">
        <v>513</v>
      </c>
      <c r="C17" s="1" t="s">
        <v>463</v>
      </c>
      <c r="D17" s="1" t="s">
        <v>514</v>
      </c>
      <c r="G17" s="1" t="s">
        <v>465</v>
      </c>
      <c r="H17" s="1" t="s">
        <v>466</v>
      </c>
    </row>
    <row r="18" spans="1:8">
      <c r="A18" s="1" t="s">
        <v>515</v>
      </c>
      <c r="B18" s="1" t="s">
        <v>516</v>
      </c>
      <c r="C18" s="1" t="s">
        <v>463</v>
      </c>
      <c r="D18" s="1" t="s">
        <v>517</v>
      </c>
      <c r="G18" s="1" t="s">
        <v>465</v>
      </c>
      <c r="H18" s="1" t="s">
        <v>466</v>
      </c>
    </row>
    <row r="19" spans="1:8">
      <c r="A19" s="1" t="s">
        <v>205</v>
      </c>
      <c r="B19" s="1" t="s">
        <v>518</v>
      </c>
      <c r="C19" s="1" t="s">
        <v>463</v>
      </c>
      <c r="D19" s="1" t="s">
        <v>519</v>
      </c>
      <c r="E19" s="1" t="s">
        <v>520</v>
      </c>
      <c r="G19" s="1" t="s">
        <v>465</v>
      </c>
      <c r="H19" s="1" t="s">
        <v>466</v>
      </c>
    </row>
    <row r="20" spans="1:8">
      <c r="A20" s="1" t="s">
        <v>259</v>
      </c>
      <c r="B20" s="1" t="s">
        <v>521</v>
      </c>
      <c r="C20" s="1" t="s">
        <v>463</v>
      </c>
      <c r="D20" s="1" t="s">
        <v>522</v>
      </c>
      <c r="E20" s="1" t="s">
        <v>523</v>
      </c>
      <c r="G20" s="1" t="s">
        <v>465</v>
      </c>
      <c r="H20" s="1" t="s">
        <v>466</v>
      </c>
    </row>
    <row r="21" spans="1:8">
      <c r="A21" s="1" t="s">
        <v>451</v>
      </c>
      <c r="B21" s="1" t="s">
        <v>524</v>
      </c>
      <c r="C21" s="1" t="s">
        <v>463</v>
      </c>
      <c r="D21" s="1" t="s">
        <v>525</v>
      </c>
      <c r="E21" s="1" t="s">
        <v>526</v>
      </c>
      <c r="G21" s="1" t="s">
        <v>527</v>
      </c>
      <c r="H21" s="1" t="s">
        <v>466</v>
      </c>
    </row>
    <row r="22" spans="1:8">
      <c r="A22" s="1" t="s">
        <v>528</v>
      </c>
      <c r="B22" s="1" t="s">
        <v>529</v>
      </c>
      <c r="C22" s="1" t="s">
        <v>463</v>
      </c>
      <c r="D22" s="1" t="s">
        <v>475</v>
      </c>
      <c r="E22" s="1" t="s">
        <v>530</v>
      </c>
      <c r="G22" s="1" t="s">
        <v>465</v>
      </c>
      <c r="H22" s="1" t="s">
        <v>466</v>
      </c>
    </row>
    <row r="23" spans="1:8">
      <c r="A23" s="1" t="s">
        <v>240</v>
      </c>
      <c r="B23" s="1" t="s">
        <v>531</v>
      </c>
      <c r="C23" s="1" t="s">
        <v>463</v>
      </c>
      <c r="D23" s="1" t="s">
        <v>532</v>
      </c>
      <c r="E23" s="1" t="s">
        <v>533</v>
      </c>
      <c r="G23" s="1" t="s">
        <v>527</v>
      </c>
      <c r="H23" s="1" t="s">
        <v>466</v>
      </c>
    </row>
    <row r="24" spans="1:8">
      <c r="A24" s="1" t="s">
        <v>331</v>
      </c>
      <c r="B24" s="1" t="s">
        <v>534</v>
      </c>
      <c r="C24" s="1" t="s">
        <v>463</v>
      </c>
      <c r="D24" s="1" t="s">
        <v>469</v>
      </c>
      <c r="E24" s="1" t="s">
        <v>535</v>
      </c>
      <c r="G24" s="1" t="s">
        <v>465</v>
      </c>
      <c r="H24" s="1" t="s">
        <v>466</v>
      </c>
    </row>
    <row r="25" spans="1:8">
      <c r="A25" s="1" t="s">
        <v>536</v>
      </c>
      <c r="B25" s="1" t="s">
        <v>537</v>
      </c>
      <c r="C25" s="1" t="s">
        <v>463</v>
      </c>
      <c r="D25" s="1" t="s">
        <v>508</v>
      </c>
      <c r="E25" s="1" t="s">
        <v>538</v>
      </c>
      <c r="G25" s="1" t="s">
        <v>465</v>
      </c>
      <c r="H25" s="1" t="s">
        <v>466</v>
      </c>
    </row>
    <row r="26" spans="1:8">
      <c r="A26" s="1" t="s">
        <v>144</v>
      </c>
      <c r="B26" s="1" t="s">
        <v>539</v>
      </c>
      <c r="C26" s="1" t="s">
        <v>540</v>
      </c>
      <c r="G26" s="1" t="s">
        <v>465</v>
      </c>
      <c r="H26" s="1" t="s">
        <v>466</v>
      </c>
    </row>
    <row r="27" spans="1:8">
      <c r="A27" s="1" t="s">
        <v>541</v>
      </c>
      <c r="B27" s="1" t="s">
        <v>542</v>
      </c>
      <c r="C27" s="1" t="s">
        <v>463</v>
      </c>
      <c r="D27" s="1" t="s">
        <v>543</v>
      </c>
      <c r="G27" s="1" t="s">
        <v>465</v>
      </c>
      <c r="H27" s="1" t="s">
        <v>466</v>
      </c>
    </row>
    <row r="28" spans="1:8">
      <c r="A28" s="1" t="s">
        <v>318</v>
      </c>
      <c r="B28" s="1" t="s">
        <v>544</v>
      </c>
      <c r="C28" s="1" t="s">
        <v>463</v>
      </c>
      <c r="D28" s="1" t="s">
        <v>481</v>
      </c>
      <c r="E28" s="1" t="s">
        <v>489</v>
      </c>
      <c r="G28" s="1" t="s">
        <v>465</v>
      </c>
      <c r="H28" s="1" t="s">
        <v>466</v>
      </c>
    </row>
    <row r="29" spans="1:8">
      <c r="A29" s="1" t="s">
        <v>545</v>
      </c>
      <c r="B29" s="1" t="s">
        <v>546</v>
      </c>
      <c r="C29" s="1" t="s">
        <v>463</v>
      </c>
      <c r="D29" s="1" t="s">
        <v>547</v>
      </c>
      <c r="G29" s="1" t="s">
        <v>465</v>
      </c>
      <c r="H29" s="1" t="s">
        <v>466</v>
      </c>
    </row>
    <row r="30" spans="1:8">
      <c r="A30" s="1" t="s">
        <v>149</v>
      </c>
      <c r="B30" s="1" t="s">
        <v>548</v>
      </c>
      <c r="C30" s="1" t="s">
        <v>463</v>
      </c>
      <c r="D30" s="1" t="s">
        <v>549</v>
      </c>
      <c r="E30" s="1" t="s">
        <v>550</v>
      </c>
      <c r="G30" s="1" t="s">
        <v>551</v>
      </c>
      <c r="H30" s="1" t="s">
        <v>466</v>
      </c>
    </row>
    <row r="31" spans="1:8">
      <c r="A31" s="1" t="s">
        <v>552</v>
      </c>
      <c r="B31" s="1" t="s">
        <v>553</v>
      </c>
      <c r="C31" s="1" t="s">
        <v>463</v>
      </c>
      <c r="D31" s="1" t="s">
        <v>554</v>
      </c>
      <c r="G31" s="1" t="s">
        <v>465</v>
      </c>
      <c r="H31" s="1" t="s">
        <v>466</v>
      </c>
    </row>
    <row r="32" spans="1:8">
      <c r="A32" s="1" t="s">
        <v>314</v>
      </c>
      <c r="B32" s="1" t="s">
        <v>555</v>
      </c>
      <c r="C32" s="1" t="s">
        <v>463</v>
      </c>
      <c r="D32" s="1" t="s">
        <v>556</v>
      </c>
      <c r="E32" s="1" t="s">
        <v>520</v>
      </c>
      <c r="G32" s="1" t="s">
        <v>465</v>
      </c>
      <c r="H32" s="1" t="s">
        <v>466</v>
      </c>
    </row>
    <row r="33" spans="1:8">
      <c r="A33" s="1" t="s">
        <v>118</v>
      </c>
      <c r="B33" s="1" t="s">
        <v>557</v>
      </c>
      <c r="C33" s="1" t="s">
        <v>463</v>
      </c>
      <c r="D33" s="1" t="s">
        <v>481</v>
      </c>
      <c r="E33" s="1" t="s">
        <v>558</v>
      </c>
      <c r="G33" s="1" t="s">
        <v>465</v>
      </c>
      <c r="H33" s="1" t="s">
        <v>466</v>
      </c>
    </row>
    <row r="34" spans="1:8">
      <c r="A34" s="1" t="s">
        <v>559</v>
      </c>
      <c r="B34" s="1" t="s">
        <v>560</v>
      </c>
      <c r="C34" s="1" t="s">
        <v>463</v>
      </c>
      <c r="D34" s="1" t="s">
        <v>561</v>
      </c>
      <c r="G34" s="1" t="s">
        <v>465</v>
      </c>
      <c r="H34" s="1" t="s">
        <v>466</v>
      </c>
    </row>
    <row r="35" spans="1:8">
      <c r="A35" s="1" t="s">
        <v>275</v>
      </c>
      <c r="B35" s="1" t="s">
        <v>562</v>
      </c>
      <c r="C35" s="1" t="s">
        <v>463</v>
      </c>
      <c r="D35" s="1" t="s">
        <v>563</v>
      </c>
      <c r="E35" s="1" t="s">
        <v>535</v>
      </c>
      <c r="G35" s="1" t="s">
        <v>465</v>
      </c>
      <c r="H35" s="1" t="s">
        <v>466</v>
      </c>
    </row>
    <row r="36" spans="1:8">
      <c r="A36" s="1" t="s">
        <v>564</v>
      </c>
      <c r="B36" s="1" t="s">
        <v>565</v>
      </c>
      <c r="C36" s="1" t="s">
        <v>463</v>
      </c>
      <c r="D36" s="1" t="s">
        <v>494</v>
      </c>
      <c r="G36" s="1" t="s">
        <v>465</v>
      </c>
      <c r="H36" s="1" t="s">
        <v>466</v>
      </c>
    </row>
    <row r="37" spans="1:8">
      <c r="A37" s="1" t="s">
        <v>344</v>
      </c>
      <c r="B37" s="1" t="s">
        <v>566</v>
      </c>
      <c r="C37" s="1" t="s">
        <v>463</v>
      </c>
      <c r="D37" s="1" t="s">
        <v>567</v>
      </c>
      <c r="E37" s="1" t="s">
        <v>568</v>
      </c>
      <c r="G37" s="1" t="s">
        <v>465</v>
      </c>
      <c r="H37" s="1" t="s">
        <v>466</v>
      </c>
    </row>
    <row r="38" spans="1:8">
      <c r="A38" s="1" t="s">
        <v>350</v>
      </c>
      <c r="B38" s="1" t="s">
        <v>569</v>
      </c>
      <c r="C38" s="1" t="s">
        <v>463</v>
      </c>
      <c r="D38" s="1" t="s">
        <v>570</v>
      </c>
      <c r="E38" s="1" t="s">
        <v>501</v>
      </c>
      <c r="G38" s="1" t="s">
        <v>465</v>
      </c>
      <c r="H38" s="1" t="s">
        <v>466</v>
      </c>
    </row>
    <row r="39" spans="1:8">
      <c r="A39" s="1" t="s">
        <v>206</v>
      </c>
      <c r="B39" s="1" t="s">
        <v>571</v>
      </c>
      <c r="C39" s="1" t="s">
        <v>463</v>
      </c>
      <c r="D39" s="1" t="s">
        <v>572</v>
      </c>
      <c r="G39" s="1" t="s">
        <v>465</v>
      </c>
      <c r="H39" s="1" t="s">
        <v>466</v>
      </c>
    </row>
    <row r="40" spans="1:8">
      <c r="A40" s="1" t="s">
        <v>195</v>
      </c>
      <c r="B40" s="1" t="s">
        <v>573</v>
      </c>
      <c r="C40" s="1" t="s">
        <v>463</v>
      </c>
      <c r="D40" s="1" t="s">
        <v>481</v>
      </c>
      <c r="E40" s="1" t="s">
        <v>574</v>
      </c>
      <c r="G40" s="1" t="s">
        <v>465</v>
      </c>
      <c r="H40" s="1" t="s">
        <v>466</v>
      </c>
    </row>
    <row r="41" spans="1:8">
      <c r="A41" s="1" t="s">
        <v>159</v>
      </c>
      <c r="B41" s="1" t="s">
        <v>575</v>
      </c>
      <c r="C41" s="1" t="s">
        <v>463</v>
      </c>
      <c r="D41" s="1" t="s">
        <v>576</v>
      </c>
      <c r="E41" s="1" t="s">
        <v>577</v>
      </c>
      <c r="G41" s="1" t="s">
        <v>465</v>
      </c>
      <c r="H41" s="1" t="s">
        <v>466</v>
      </c>
    </row>
    <row r="42" spans="1:8">
      <c r="A42" s="1" t="s">
        <v>357</v>
      </c>
      <c r="B42" s="1" t="s">
        <v>578</v>
      </c>
      <c r="C42" s="1" t="s">
        <v>463</v>
      </c>
      <c r="D42" s="1" t="s">
        <v>579</v>
      </c>
      <c r="E42" s="1" t="s">
        <v>580</v>
      </c>
      <c r="G42" s="1" t="s">
        <v>465</v>
      </c>
      <c r="H42" s="1" t="s">
        <v>466</v>
      </c>
    </row>
    <row r="43" spans="1:8">
      <c r="A43" s="1" t="s">
        <v>581</v>
      </c>
      <c r="B43" s="1" t="s">
        <v>582</v>
      </c>
      <c r="C43" s="1" t="s">
        <v>463</v>
      </c>
      <c r="D43" s="1" t="s">
        <v>583</v>
      </c>
      <c r="G43" s="1" t="s">
        <v>465</v>
      </c>
      <c r="H43" s="1" t="s">
        <v>466</v>
      </c>
    </row>
    <row r="44" spans="1:8">
      <c r="A44" s="1" t="s">
        <v>352</v>
      </c>
      <c r="B44" s="1" t="s">
        <v>584</v>
      </c>
      <c r="C44" s="1" t="s">
        <v>463</v>
      </c>
      <c r="D44" s="1" t="s">
        <v>570</v>
      </c>
      <c r="G44" s="1" t="s">
        <v>465</v>
      </c>
      <c r="H44" s="1" t="s">
        <v>466</v>
      </c>
    </row>
    <row r="45" spans="1:8">
      <c r="A45" s="1" t="s">
        <v>585</v>
      </c>
      <c r="B45" s="1" t="s">
        <v>586</v>
      </c>
      <c r="C45" s="1" t="s">
        <v>463</v>
      </c>
      <c r="D45" s="1" t="s">
        <v>587</v>
      </c>
      <c r="E45" s="1" t="s">
        <v>588</v>
      </c>
      <c r="G45" s="1" t="s">
        <v>465</v>
      </c>
      <c r="H45" s="1" t="s">
        <v>466</v>
      </c>
    </row>
    <row r="46" spans="1:8">
      <c r="A46" s="1" t="s">
        <v>589</v>
      </c>
      <c r="B46" s="1" t="s">
        <v>590</v>
      </c>
      <c r="C46" s="1" t="s">
        <v>463</v>
      </c>
      <c r="D46" s="1" t="s">
        <v>567</v>
      </c>
      <c r="G46" s="1" t="s">
        <v>465</v>
      </c>
      <c r="H46" s="1" t="s">
        <v>466</v>
      </c>
    </row>
    <row r="47" spans="1:8">
      <c r="A47" s="1" t="s">
        <v>99</v>
      </c>
      <c r="B47" s="1" t="s">
        <v>591</v>
      </c>
      <c r="C47" s="1" t="s">
        <v>463</v>
      </c>
      <c r="D47" s="1" t="s">
        <v>561</v>
      </c>
      <c r="E47" s="1" t="s">
        <v>592</v>
      </c>
      <c r="G47" s="1" t="s">
        <v>465</v>
      </c>
      <c r="H47" s="1" t="s">
        <v>466</v>
      </c>
    </row>
    <row r="48" spans="1:8">
      <c r="A48" s="1" t="s">
        <v>593</v>
      </c>
      <c r="B48" s="1" t="s">
        <v>594</v>
      </c>
      <c r="C48" s="1" t="s">
        <v>463</v>
      </c>
      <c r="D48" s="1" t="s">
        <v>595</v>
      </c>
      <c r="G48" s="1" t="s">
        <v>465</v>
      </c>
      <c r="H48" s="1" t="s">
        <v>466</v>
      </c>
    </row>
    <row r="49" spans="1:8">
      <c r="A49" s="1" t="s">
        <v>18</v>
      </c>
      <c r="B49" s="1" t="s">
        <v>596</v>
      </c>
      <c r="C49" s="1" t="s">
        <v>463</v>
      </c>
      <c r="D49" s="1" t="s">
        <v>597</v>
      </c>
      <c r="E49" s="1" t="s">
        <v>523</v>
      </c>
      <c r="G49" s="1" t="s">
        <v>465</v>
      </c>
      <c r="H49" s="1" t="s">
        <v>466</v>
      </c>
    </row>
    <row r="50" spans="1:8">
      <c r="A50" s="1" t="s">
        <v>126</v>
      </c>
      <c r="B50" s="1" t="s">
        <v>598</v>
      </c>
      <c r="C50" s="1" t="s">
        <v>463</v>
      </c>
      <c r="D50" s="1" t="s">
        <v>599</v>
      </c>
      <c r="E50" s="1" t="s">
        <v>600</v>
      </c>
      <c r="G50" s="1" t="s">
        <v>465</v>
      </c>
      <c r="H50" s="1" t="s">
        <v>466</v>
      </c>
    </row>
    <row r="51" spans="1:8">
      <c r="A51" s="1" t="s">
        <v>103</v>
      </c>
      <c r="B51" s="1" t="s">
        <v>601</v>
      </c>
      <c r="C51" s="1" t="s">
        <v>463</v>
      </c>
      <c r="D51" s="1" t="s">
        <v>602</v>
      </c>
      <c r="E51" s="1" t="s">
        <v>603</v>
      </c>
      <c r="G51" s="1" t="s">
        <v>465</v>
      </c>
      <c r="H51" s="1" t="s">
        <v>466</v>
      </c>
    </row>
    <row r="52" spans="1:8">
      <c r="A52" s="1" t="s">
        <v>87</v>
      </c>
      <c r="B52" s="1" t="s">
        <v>604</v>
      </c>
      <c r="C52" s="1" t="s">
        <v>463</v>
      </c>
      <c r="D52" s="1" t="s">
        <v>605</v>
      </c>
      <c r="E52" s="1" t="s">
        <v>606</v>
      </c>
      <c r="G52" s="1" t="s">
        <v>465</v>
      </c>
      <c r="H52" s="1" t="s">
        <v>466</v>
      </c>
    </row>
    <row r="53" spans="1:8">
      <c r="A53" s="1" t="s">
        <v>607</v>
      </c>
      <c r="B53" s="1" t="s">
        <v>608</v>
      </c>
      <c r="C53" s="1" t="s">
        <v>463</v>
      </c>
      <c r="D53" s="1" t="s">
        <v>609</v>
      </c>
      <c r="G53" s="1" t="s">
        <v>465</v>
      </c>
      <c r="H53" s="1" t="s">
        <v>466</v>
      </c>
    </row>
    <row r="54" spans="1:8">
      <c r="A54" s="1" t="s">
        <v>610</v>
      </c>
      <c r="B54" s="1" t="s">
        <v>611</v>
      </c>
      <c r="C54" s="1" t="s">
        <v>463</v>
      </c>
      <c r="D54" s="1" t="s">
        <v>612</v>
      </c>
      <c r="E54" s="1" t="s">
        <v>613</v>
      </c>
      <c r="F54" s="1" t="s">
        <v>614</v>
      </c>
      <c r="G54" s="1" t="s">
        <v>465</v>
      </c>
      <c r="H54" s="1" t="s">
        <v>466</v>
      </c>
    </row>
    <row r="55" spans="1:8">
      <c r="A55" s="1" t="s">
        <v>289</v>
      </c>
      <c r="B55" s="1" t="s">
        <v>615</v>
      </c>
      <c r="C55" s="1" t="s">
        <v>463</v>
      </c>
      <c r="D55" s="1" t="s">
        <v>522</v>
      </c>
      <c r="E55" s="1" t="s">
        <v>477</v>
      </c>
      <c r="G55" s="1" t="s">
        <v>465</v>
      </c>
      <c r="H55" s="1" t="s">
        <v>466</v>
      </c>
    </row>
    <row r="56" spans="1:8">
      <c r="A56" s="1" t="s">
        <v>616</v>
      </c>
      <c r="B56" s="1" t="s">
        <v>617</v>
      </c>
      <c r="C56" s="1" t="s">
        <v>463</v>
      </c>
      <c r="D56" s="1" t="s">
        <v>618</v>
      </c>
      <c r="G56" s="1" t="s">
        <v>465</v>
      </c>
      <c r="H56" s="1" t="s">
        <v>466</v>
      </c>
    </row>
    <row r="57" spans="1:8">
      <c r="A57" s="1" t="s">
        <v>64</v>
      </c>
      <c r="B57" s="1" t="s">
        <v>619</v>
      </c>
      <c r="C57" s="1" t="s">
        <v>463</v>
      </c>
      <c r="D57" s="1" t="s">
        <v>587</v>
      </c>
      <c r="E57" s="1" t="s">
        <v>520</v>
      </c>
      <c r="G57" s="1" t="s">
        <v>465</v>
      </c>
      <c r="H57" s="1" t="s">
        <v>466</v>
      </c>
    </row>
    <row r="58" spans="1:8">
      <c r="A58" s="1" t="s">
        <v>620</v>
      </c>
      <c r="B58" s="1" t="s">
        <v>621</v>
      </c>
      <c r="C58" s="1" t="s">
        <v>463</v>
      </c>
      <c r="D58" s="1" t="s">
        <v>622</v>
      </c>
      <c r="G58" s="1" t="s">
        <v>465</v>
      </c>
      <c r="H58" s="1" t="s">
        <v>466</v>
      </c>
    </row>
    <row r="59" spans="1:8">
      <c r="A59" s="1" t="s">
        <v>436</v>
      </c>
      <c r="B59" s="1" t="s">
        <v>623</v>
      </c>
      <c r="C59" s="1" t="s">
        <v>463</v>
      </c>
      <c r="D59" s="1" t="s">
        <v>624</v>
      </c>
      <c r="E59" s="1" t="s">
        <v>592</v>
      </c>
      <c r="G59" s="1" t="s">
        <v>465</v>
      </c>
      <c r="H59" s="1" t="s">
        <v>466</v>
      </c>
    </row>
    <row r="60" spans="1:8">
      <c r="A60" s="1" t="s">
        <v>214</v>
      </c>
      <c r="B60" s="1" t="s">
        <v>625</v>
      </c>
      <c r="C60" s="1" t="s">
        <v>463</v>
      </c>
      <c r="D60" s="1" t="s">
        <v>626</v>
      </c>
      <c r="E60" s="1" t="s">
        <v>627</v>
      </c>
      <c r="G60" s="1" t="s">
        <v>465</v>
      </c>
      <c r="H60" s="1" t="s">
        <v>466</v>
      </c>
    </row>
    <row r="61" spans="1:8">
      <c r="A61" s="1" t="s">
        <v>628</v>
      </c>
      <c r="B61" s="1" t="s">
        <v>629</v>
      </c>
      <c r="C61" s="1" t="s">
        <v>463</v>
      </c>
      <c r="D61" s="1" t="s">
        <v>630</v>
      </c>
      <c r="G61" s="1" t="s">
        <v>465</v>
      </c>
      <c r="H61" s="1" t="s">
        <v>466</v>
      </c>
    </row>
    <row r="62" spans="1:8">
      <c r="A62" s="1" t="s">
        <v>361</v>
      </c>
      <c r="B62" s="1" t="s">
        <v>631</v>
      </c>
      <c r="C62" s="1" t="s">
        <v>463</v>
      </c>
      <c r="D62" s="1" t="s">
        <v>632</v>
      </c>
      <c r="E62" s="1" t="s">
        <v>633</v>
      </c>
      <c r="G62" s="1" t="s">
        <v>465</v>
      </c>
      <c r="H62" s="1" t="s">
        <v>466</v>
      </c>
    </row>
    <row r="63" spans="1:8">
      <c r="A63" s="1" t="s">
        <v>33</v>
      </c>
      <c r="B63" s="1" t="s">
        <v>634</v>
      </c>
      <c r="C63" s="1" t="s">
        <v>463</v>
      </c>
      <c r="D63" s="1" t="s">
        <v>469</v>
      </c>
      <c r="E63" s="1" t="s">
        <v>491</v>
      </c>
      <c r="G63" s="1" t="s">
        <v>465</v>
      </c>
      <c r="H63" s="1" t="s">
        <v>466</v>
      </c>
    </row>
    <row r="64" spans="1:8">
      <c r="A64" s="1" t="s">
        <v>237</v>
      </c>
      <c r="B64" s="1" t="s">
        <v>635</v>
      </c>
      <c r="C64" s="1" t="s">
        <v>463</v>
      </c>
      <c r="D64" s="1" t="s">
        <v>556</v>
      </c>
      <c r="E64" s="1" t="s">
        <v>636</v>
      </c>
      <c r="G64" s="1" t="s">
        <v>465</v>
      </c>
      <c r="H64" s="1" t="s">
        <v>466</v>
      </c>
    </row>
    <row r="65" spans="1:8">
      <c r="A65" s="1" t="s">
        <v>271</v>
      </c>
      <c r="B65" s="1" t="s">
        <v>637</v>
      </c>
      <c r="C65" s="1" t="s">
        <v>463</v>
      </c>
      <c r="D65" s="1" t="s">
        <v>563</v>
      </c>
      <c r="E65" s="1" t="s">
        <v>535</v>
      </c>
      <c r="G65" s="1" t="s">
        <v>465</v>
      </c>
      <c r="H65" s="1" t="s">
        <v>466</v>
      </c>
    </row>
    <row r="66" spans="1:8">
      <c r="A66" s="1" t="s">
        <v>58</v>
      </c>
      <c r="B66" s="1" t="s">
        <v>638</v>
      </c>
      <c r="C66" s="1" t="s">
        <v>463</v>
      </c>
      <c r="D66" s="1" t="s">
        <v>639</v>
      </c>
      <c r="E66" s="1" t="s">
        <v>520</v>
      </c>
      <c r="G66" s="1" t="s">
        <v>465</v>
      </c>
      <c r="H66" s="1" t="s">
        <v>466</v>
      </c>
    </row>
    <row r="67" spans="1:8">
      <c r="A67" s="1" t="s">
        <v>232</v>
      </c>
      <c r="B67" s="1" t="s">
        <v>640</v>
      </c>
      <c r="C67" s="1" t="s">
        <v>463</v>
      </c>
      <c r="D67" s="1" t="s">
        <v>641</v>
      </c>
      <c r="E67" s="1" t="s">
        <v>642</v>
      </c>
      <c r="G67" s="1" t="s">
        <v>465</v>
      </c>
      <c r="H67" s="1" t="s">
        <v>466</v>
      </c>
    </row>
    <row r="68" spans="1:8">
      <c r="A68" s="1" t="s">
        <v>643</v>
      </c>
      <c r="B68" s="1" t="s">
        <v>644</v>
      </c>
      <c r="C68" s="1" t="s">
        <v>463</v>
      </c>
      <c r="D68" s="1" t="s">
        <v>645</v>
      </c>
      <c r="E68" s="1" t="s">
        <v>646</v>
      </c>
      <c r="G68" s="1" t="s">
        <v>465</v>
      </c>
      <c r="H68" s="1" t="s">
        <v>466</v>
      </c>
    </row>
    <row r="69" spans="1:8">
      <c r="A69" s="1" t="s">
        <v>382</v>
      </c>
      <c r="B69" s="1" t="s">
        <v>647</v>
      </c>
      <c r="C69" s="1" t="s">
        <v>463</v>
      </c>
      <c r="D69" s="1" t="s">
        <v>648</v>
      </c>
      <c r="E69" s="1" t="s">
        <v>606</v>
      </c>
      <c r="G69" s="1" t="s">
        <v>465</v>
      </c>
      <c r="H69" s="1" t="s">
        <v>466</v>
      </c>
    </row>
    <row r="70" spans="1:8">
      <c r="A70" s="1" t="s">
        <v>115</v>
      </c>
      <c r="B70" s="1" t="s">
        <v>649</v>
      </c>
      <c r="C70" s="1" t="s">
        <v>463</v>
      </c>
      <c r="D70" s="1" t="s">
        <v>650</v>
      </c>
      <c r="G70" s="1" t="s">
        <v>465</v>
      </c>
      <c r="H70" s="1" t="s">
        <v>466</v>
      </c>
    </row>
    <row r="71" spans="1:8">
      <c r="A71" s="1" t="s">
        <v>297</v>
      </c>
      <c r="B71" s="1" t="s">
        <v>651</v>
      </c>
      <c r="C71" s="1" t="s">
        <v>463</v>
      </c>
      <c r="D71" s="1" t="s">
        <v>525</v>
      </c>
      <c r="E71" s="1" t="s">
        <v>523</v>
      </c>
      <c r="G71" s="1" t="s">
        <v>465</v>
      </c>
      <c r="H71" s="1" t="s">
        <v>466</v>
      </c>
    </row>
    <row r="72" spans="1:8">
      <c r="A72" s="1" t="s">
        <v>652</v>
      </c>
      <c r="B72" s="1" t="s">
        <v>653</v>
      </c>
      <c r="C72" s="1" t="s">
        <v>463</v>
      </c>
      <c r="D72" s="1" t="s">
        <v>654</v>
      </c>
      <c r="G72" s="1" t="s">
        <v>465</v>
      </c>
      <c r="H72" s="1" t="s">
        <v>466</v>
      </c>
    </row>
    <row r="73" spans="1:8">
      <c r="A73" s="1" t="s">
        <v>655</v>
      </c>
      <c r="B73" s="1" t="s">
        <v>656</v>
      </c>
      <c r="C73" s="1" t="s">
        <v>463</v>
      </c>
      <c r="D73" s="1" t="s">
        <v>587</v>
      </c>
      <c r="G73" s="1" t="s">
        <v>465</v>
      </c>
      <c r="H73" s="1" t="s">
        <v>466</v>
      </c>
    </row>
    <row r="74" spans="1:8">
      <c r="A74" s="1" t="s">
        <v>239</v>
      </c>
      <c r="B74" s="1" t="s">
        <v>657</v>
      </c>
      <c r="C74" s="1" t="s">
        <v>463</v>
      </c>
      <c r="D74" s="1" t="s">
        <v>469</v>
      </c>
      <c r="G74" s="1" t="s">
        <v>465</v>
      </c>
      <c r="H74" s="1" t="s">
        <v>466</v>
      </c>
    </row>
    <row r="75" spans="1:8">
      <c r="A75" s="1" t="s">
        <v>658</v>
      </c>
      <c r="B75" s="1" t="s">
        <v>659</v>
      </c>
      <c r="C75" s="1" t="s">
        <v>463</v>
      </c>
      <c r="D75" s="1" t="s">
        <v>579</v>
      </c>
      <c r="G75" s="1" t="s">
        <v>465</v>
      </c>
      <c r="H75" s="1" t="s">
        <v>466</v>
      </c>
    </row>
    <row r="76" spans="1:8">
      <c r="A76" s="1" t="s">
        <v>660</v>
      </c>
      <c r="B76" s="1" t="s">
        <v>661</v>
      </c>
      <c r="C76" s="1" t="s">
        <v>463</v>
      </c>
      <c r="D76" s="1" t="s">
        <v>662</v>
      </c>
      <c r="G76" s="1" t="s">
        <v>465</v>
      </c>
      <c r="H76" s="1" t="s">
        <v>466</v>
      </c>
    </row>
    <row r="77" spans="1:8">
      <c r="A77" s="1" t="s">
        <v>434</v>
      </c>
      <c r="B77" s="1" t="s">
        <v>663</v>
      </c>
      <c r="C77" s="1" t="s">
        <v>463</v>
      </c>
      <c r="D77" s="1" t="s">
        <v>624</v>
      </c>
      <c r="E77" s="1" t="s">
        <v>592</v>
      </c>
      <c r="G77" s="1" t="s">
        <v>465</v>
      </c>
      <c r="H77" s="1" t="s">
        <v>466</v>
      </c>
    </row>
    <row r="78" spans="1:8">
      <c r="A78" s="1" t="s">
        <v>664</v>
      </c>
      <c r="B78" s="1" t="s">
        <v>665</v>
      </c>
      <c r="C78" s="1" t="s">
        <v>463</v>
      </c>
      <c r="D78" s="1" t="s">
        <v>666</v>
      </c>
      <c r="G78" s="1" t="s">
        <v>465</v>
      </c>
      <c r="H78" s="1" t="s">
        <v>466</v>
      </c>
    </row>
    <row r="79" spans="1:8">
      <c r="A79" s="1" t="s">
        <v>156</v>
      </c>
      <c r="B79" s="1" t="s">
        <v>667</v>
      </c>
      <c r="C79" s="1" t="s">
        <v>463</v>
      </c>
      <c r="D79" s="1" t="s">
        <v>668</v>
      </c>
      <c r="E79" s="1" t="s">
        <v>592</v>
      </c>
      <c r="G79" s="1" t="s">
        <v>465</v>
      </c>
      <c r="H79" s="1" t="s">
        <v>466</v>
      </c>
    </row>
    <row r="80" spans="1:8">
      <c r="A80" s="1" t="s">
        <v>355</v>
      </c>
      <c r="B80" s="1" t="s">
        <v>669</v>
      </c>
      <c r="C80" s="1" t="s">
        <v>463</v>
      </c>
      <c r="D80" s="1" t="s">
        <v>579</v>
      </c>
      <c r="E80" s="1" t="s">
        <v>580</v>
      </c>
      <c r="G80" s="1" t="s">
        <v>465</v>
      </c>
      <c r="H80" s="1" t="s">
        <v>466</v>
      </c>
    </row>
    <row r="81" spans="1:8">
      <c r="A81" s="1" t="s">
        <v>367</v>
      </c>
      <c r="B81" s="1" t="s">
        <v>670</v>
      </c>
      <c r="C81" s="1" t="s">
        <v>463</v>
      </c>
      <c r="D81" s="1" t="s">
        <v>671</v>
      </c>
      <c r="E81" s="1" t="s">
        <v>574</v>
      </c>
      <c r="G81" s="1" t="s">
        <v>465</v>
      </c>
      <c r="H81" s="1" t="s">
        <v>466</v>
      </c>
    </row>
    <row r="82" spans="1:8">
      <c r="A82" s="1" t="s">
        <v>672</v>
      </c>
      <c r="B82" s="1" t="s">
        <v>673</v>
      </c>
      <c r="C82" s="1" t="s">
        <v>463</v>
      </c>
      <c r="D82" s="1" t="s">
        <v>674</v>
      </c>
      <c r="G82" s="1" t="s">
        <v>465</v>
      </c>
      <c r="H82" s="1" t="s">
        <v>466</v>
      </c>
    </row>
    <row r="83" spans="1:8">
      <c r="A83" s="1" t="s">
        <v>675</v>
      </c>
      <c r="B83" s="1" t="s">
        <v>676</v>
      </c>
      <c r="C83" s="1" t="s">
        <v>463</v>
      </c>
      <c r="D83" s="1" t="s">
        <v>605</v>
      </c>
      <c r="G83" s="1" t="s">
        <v>465</v>
      </c>
      <c r="H83" s="1" t="s">
        <v>466</v>
      </c>
    </row>
    <row r="84" spans="1:8">
      <c r="A84" s="1" t="s">
        <v>677</v>
      </c>
      <c r="B84" s="1" t="s">
        <v>678</v>
      </c>
      <c r="C84" s="1" t="s">
        <v>463</v>
      </c>
      <c r="D84" s="1" t="s">
        <v>624</v>
      </c>
      <c r="G84" s="1" t="s">
        <v>465</v>
      </c>
      <c r="H84" s="1" t="s">
        <v>466</v>
      </c>
    </row>
    <row r="85" spans="1:8">
      <c r="A85" s="1" t="s">
        <v>679</v>
      </c>
      <c r="B85" s="1" t="s">
        <v>680</v>
      </c>
      <c r="C85" s="1" t="s">
        <v>463</v>
      </c>
      <c r="D85" s="1" t="s">
        <v>681</v>
      </c>
      <c r="G85" s="1" t="s">
        <v>465</v>
      </c>
      <c r="H85" s="1" t="s">
        <v>466</v>
      </c>
    </row>
    <row r="86" spans="1:8">
      <c r="A86" s="1" t="s">
        <v>94</v>
      </c>
      <c r="B86" s="1" t="s">
        <v>682</v>
      </c>
      <c r="C86" s="1" t="s">
        <v>463</v>
      </c>
      <c r="D86" s="1" t="s">
        <v>683</v>
      </c>
      <c r="E86" s="1" t="s">
        <v>684</v>
      </c>
      <c r="G86" s="1" t="s">
        <v>465</v>
      </c>
      <c r="H86" s="1" t="s">
        <v>466</v>
      </c>
    </row>
    <row r="87" spans="1:8">
      <c r="A87" s="1" t="s">
        <v>685</v>
      </c>
      <c r="B87" s="1" t="s">
        <v>686</v>
      </c>
      <c r="C87" s="1" t="s">
        <v>463</v>
      </c>
      <c r="D87" s="1" t="s">
        <v>687</v>
      </c>
      <c r="G87" s="1" t="s">
        <v>465</v>
      </c>
      <c r="H87" s="1" t="s">
        <v>466</v>
      </c>
    </row>
    <row r="88" spans="1:8">
      <c r="A88" s="1" t="s">
        <v>688</v>
      </c>
      <c r="B88" s="1" t="s">
        <v>689</v>
      </c>
      <c r="C88" s="1" t="s">
        <v>463</v>
      </c>
      <c r="D88" s="1" t="s">
        <v>471</v>
      </c>
      <c r="G88" s="1" t="s">
        <v>465</v>
      </c>
      <c r="H88" s="1" t="s">
        <v>466</v>
      </c>
    </row>
    <row r="89" spans="1:8">
      <c r="A89" s="1" t="s">
        <v>690</v>
      </c>
      <c r="B89" s="1" t="s">
        <v>691</v>
      </c>
      <c r="C89" s="1" t="s">
        <v>463</v>
      </c>
      <c r="D89" s="1" t="s">
        <v>692</v>
      </c>
      <c r="G89" s="1" t="s">
        <v>465</v>
      </c>
      <c r="H89" s="1" t="s">
        <v>466</v>
      </c>
    </row>
    <row r="90" spans="1:8">
      <c r="A90" s="1" t="s">
        <v>693</v>
      </c>
      <c r="B90" s="1" t="s">
        <v>694</v>
      </c>
      <c r="C90" s="1" t="s">
        <v>463</v>
      </c>
      <c r="D90" s="1" t="s">
        <v>695</v>
      </c>
      <c r="G90" s="1" t="s">
        <v>465</v>
      </c>
      <c r="H90" s="1" t="s">
        <v>466</v>
      </c>
    </row>
    <row r="91" spans="1:8">
      <c r="A91" s="1" t="s">
        <v>696</v>
      </c>
      <c r="B91" s="1" t="s">
        <v>697</v>
      </c>
      <c r="C91" s="1" t="s">
        <v>463</v>
      </c>
      <c r="D91" s="1" t="s">
        <v>698</v>
      </c>
      <c r="G91" s="1" t="s">
        <v>465</v>
      </c>
      <c r="H91" s="1" t="s">
        <v>466</v>
      </c>
    </row>
    <row r="92" spans="1:8">
      <c r="A92" s="1" t="s">
        <v>699</v>
      </c>
      <c r="B92" s="1" t="s">
        <v>700</v>
      </c>
      <c r="C92" s="1" t="s">
        <v>463</v>
      </c>
      <c r="D92" s="1" t="s">
        <v>701</v>
      </c>
      <c r="G92" s="1" t="s">
        <v>465</v>
      </c>
      <c r="H92" s="1" t="s">
        <v>466</v>
      </c>
    </row>
    <row r="93" spans="1:8">
      <c r="A93" s="1" t="s">
        <v>449</v>
      </c>
      <c r="B93" s="1" t="s">
        <v>702</v>
      </c>
      <c r="C93" s="1" t="s">
        <v>463</v>
      </c>
      <c r="D93" s="1" t="s">
        <v>567</v>
      </c>
      <c r="E93" s="1" t="s">
        <v>703</v>
      </c>
      <c r="G93" s="1" t="s">
        <v>465</v>
      </c>
      <c r="H93" s="1" t="s">
        <v>466</v>
      </c>
    </row>
    <row r="94" spans="1:8">
      <c r="A94" s="1" t="s">
        <v>704</v>
      </c>
      <c r="B94" s="1" t="s">
        <v>705</v>
      </c>
      <c r="C94" s="1" t="s">
        <v>463</v>
      </c>
      <c r="D94" s="1" t="s">
        <v>494</v>
      </c>
      <c r="E94" s="1" t="s">
        <v>706</v>
      </c>
      <c r="G94" s="1" t="s">
        <v>465</v>
      </c>
      <c r="H94" s="1" t="s">
        <v>466</v>
      </c>
    </row>
    <row r="95" spans="1:8">
      <c r="A95" s="1" t="s">
        <v>202</v>
      </c>
      <c r="B95" s="1" t="s">
        <v>707</v>
      </c>
      <c r="C95" s="1" t="s">
        <v>463</v>
      </c>
      <c r="D95" s="1" t="s">
        <v>519</v>
      </c>
      <c r="E95" s="1" t="s">
        <v>520</v>
      </c>
      <c r="G95" s="1" t="s">
        <v>465</v>
      </c>
      <c r="H95" s="1" t="s">
        <v>466</v>
      </c>
    </row>
    <row r="96" spans="1:8">
      <c r="A96" s="1" t="s">
        <v>365</v>
      </c>
      <c r="B96" s="1" t="s">
        <v>708</v>
      </c>
      <c r="C96" s="1" t="s">
        <v>463</v>
      </c>
      <c r="D96" s="1" t="s">
        <v>709</v>
      </c>
      <c r="E96" s="1" t="s">
        <v>574</v>
      </c>
      <c r="G96" s="1" t="s">
        <v>465</v>
      </c>
      <c r="H96" s="1" t="s">
        <v>466</v>
      </c>
    </row>
    <row r="97" spans="1:8">
      <c r="A97" s="1" t="s">
        <v>710</v>
      </c>
      <c r="B97" s="1" t="s">
        <v>711</v>
      </c>
      <c r="C97" s="1" t="s">
        <v>463</v>
      </c>
      <c r="D97" s="1" t="s">
        <v>712</v>
      </c>
      <c r="E97" s="1" t="s">
        <v>713</v>
      </c>
      <c r="G97" s="1" t="s">
        <v>465</v>
      </c>
      <c r="H97" s="1" t="s">
        <v>466</v>
      </c>
    </row>
    <row r="98" spans="1:8">
      <c r="A98" s="1" t="s">
        <v>714</v>
      </c>
      <c r="B98" s="1" t="s">
        <v>715</v>
      </c>
      <c r="C98" s="1" t="s">
        <v>463</v>
      </c>
      <c r="D98" s="1" t="s">
        <v>654</v>
      </c>
      <c r="G98" s="1" t="s">
        <v>465</v>
      </c>
      <c r="H98" s="1" t="s">
        <v>466</v>
      </c>
    </row>
    <row r="99" spans="1:8">
      <c r="A99" s="1" t="s">
        <v>716</v>
      </c>
      <c r="B99" s="1" t="s">
        <v>717</v>
      </c>
      <c r="C99" s="1" t="s">
        <v>463</v>
      </c>
      <c r="D99" s="1" t="s">
        <v>654</v>
      </c>
      <c r="G99" s="1" t="s">
        <v>465</v>
      </c>
      <c r="H99" s="1" t="s">
        <v>466</v>
      </c>
    </row>
    <row r="100" spans="1:8">
      <c r="A100" s="1" t="s">
        <v>718</v>
      </c>
      <c r="B100" s="1" t="s">
        <v>719</v>
      </c>
      <c r="C100" s="1" t="s">
        <v>463</v>
      </c>
      <c r="D100" s="1" t="s">
        <v>720</v>
      </c>
      <c r="G100" s="1" t="s">
        <v>465</v>
      </c>
      <c r="H100" s="1" t="s">
        <v>466</v>
      </c>
    </row>
    <row r="101" spans="1:8">
      <c r="A101" s="1" t="s">
        <v>721</v>
      </c>
      <c r="B101" s="1" t="s">
        <v>722</v>
      </c>
      <c r="C101" s="1" t="s">
        <v>463</v>
      </c>
      <c r="D101" s="1" t="s">
        <v>723</v>
      </c>
      <c r="G101" s="1" t="s">
        <v>465</v>
      </c>
      <c r="H101" s="1" t="s">
        <v>466</v>
      </c>
    </row>
    <row r="102" spans="1:8">
      <c r="A102" s="1" t="s">
        <v>425</v>
      </c>
      <c r="B102" s="1" t="s">
        <v>724</v>
      </c>
      <c r="C102" s="1" t="s">
        <v>463</v>
      </c>
      <c r="D102" s="1" t="s">
        <v>511</v>
      </c>
      <c r="E102" s="1" t="s">
        <v>530</v>
      </c>
      <c r="G102" s="1" t="s">
        <v>465</v>
      </c>
      <c r="H102" s="1" t="s">
        <v>466</v>
      </c>
    </row>
    <row r="103" spans="1:8">
      <c r="A103" s="1" t="s">
        <v>68</v>
      </c>
      <c r="B103" s="1" t="s">
        <v>725</v>
      </c>
      <c r="C103" s="1" t="s">
        <v>463</v>
      </c>
      <c r="D103" s="1" t="s">
        <v>630</v>
      </c>
      <c r="E103" s="1" t="s">
        <v>523</v>
      </c>
      <c r="G103" s="1" t="s">
        <v>465</v>
      </c>
      <c r="H103" s="1" t="s">
        <v>466</v>
      </c>
    </row>
    <row r="104" spans="1:8">
      <c r="A104" s="1" t="s">
        <v>726</v>
      </c>
      <c r="B104" s="1" t="s">
        <v>727</v>
      </c>
      <c r="C104" s="1" t="s">
        <v>463</v>
      </c>
      <c r="D104" s="1" t="s">
        <v>728</v>
      </c>
      <c r="G104" s="1" t="s">
        <v>465</v>
      </c>
      <c r="H104" s="1" t="s">
        <v>466</v>
      </c>
    </row>
    <row r="105" spans="1:8">
      <c r="A105" s="1" t="s">
        <v>729</v>
      </c>
      <c r="B105" s="1" t="s">
        <v>730</v>
      </c>
      <c r="C105" s="1" t="s">
        <v>463</v>
      </c>
      <c r="D105" s="1" t="s">
        <v>731</v>
      </c>
      <c r="G105" s="1" t="s">
        <v>465</v>
      </c>
      <c r="H105" s="1" t="s">
        <v>466</v>
      </c>
    </row>
    <row r="106" spans="1:8">
      <c r="A106" s="1" t="s">
        <v>732</v>
      </c>
      <c r="B106" s="1" t="s">
        <v>733</v>
      </c>
      <c r="C106" s="1" t="s">
        <v>463</v>
      </c>
      <c r="D106" s="1" t="s">
        <v>563</v>
      </c>
      <c r="G106" s="1" t="s">
        <v>465</v>
      </c>
      <c r="H106" s="1" t="s">
        <v>466</v>
      </c>
    </row>
    <row r="107" spans="1:8">
      <c r="A107" s="1" t="s">
        <v>375</v>
      </c>
      <c r="B107" s="1" t="s">
        <v>734</v>
      </c>
      <c r="C107" s="1" t="s">
        <v>463</v>
      </c>
      <c r="D107" s="1" t="s">
        <v>735</v>
      </c>
      <c r="E107" s="1" t="s">
        <v>627</v>
      </c>
      <c r="F107" s="1" t="s">
        <v>627</v>
      </c>
      <c r="G107" s="1" t="s">
        <v>465</v>
      </c>
      <c r="H107" s="1" t="s">
        <v>466</v>
      </c>
    </row>
    <row r="108" spans="1:8">
      <c r="A108" s="1" t="s">
        <v>736</v>
      </c>
      <c r="B108" s="1" t="s">
        <v>737</v>
      </c>
      <c r="C108" s="1" t="s">
        <v>463</v>
      </c>
      <c r="D108" s="1" t="s">
        <v>698</v>
      </c>
      <c r="G108" s="1" t="s">
        <v>465</v>
      </c>
      <c r="H108" s="1" t="s">
        <v>466</v>
      </c>
    </row>
    <row r="109" spans="1:8">
      <c r="A109" s="1" t="s">
        <v>738</v>
      </c>
      <c r="B109" s="1" t="s">
        <v>739</v>
      </c>
      <c r="C109" s="1" t="s">
        <v>463</v>
      </c>
      <c r="D109" s="1" t="s">
        <v>740</v>
      </c>
      <c r="G109" s="1" t="s">
        <v>465</v>
      </c>
      <c r="H109" s="1" t="s">
        <v>466</v>
      </c>
    </row>
    <row r="110" spans="1:8">
      <c r="A110" s="1" t="s">
        <v>741</v>
      </c>
      <c r="B110" s="1" t="s">
        <v>742</v>
      </c>
      <c r="C110" s="1" t="s">
        <v>463</v>
      </c>
      <c r="D110" s="1" t="s">
        <v>605</v>
      </c>
      <c r="G110" s="1" t="s">
        <v>465</v>
      </c>
      <c r="H110" s="1" t="s">
        <v>466</v>
      </c>
    </row>
    <row r="111" spans="1:8">
      <c r="A111" s="1" t="s">
        <v>743</v>
      </c>
      <c r="B111" s="1" t="s">
        <v>744</v>
      </c>
      <c r="C111" s="1" t="s">
        <v>463</v>
      </c>
      <c r="D111" s="1" t="s">
        <v>605</v>
      </c>
      <c r="G111" s="1" t="s">
        <v>465</v>
      </c>
      <c r="H111" s="1" t="s">
        <v>466</v>
      </c>
    </row>
    <row r="112" spans="1:8">
      <c r="A112" s="1" t="s">
        <v>134</v>
      </c>
      <c r="B112" s="1" t="s">
        <v>745</v>
      </c>
      <c r="C112" s="1" t="s">
        <v>463</v>
      </c>
      <c r="D112" s="1" t="s">
        <v>698</v>
      </c>
      <c r="G112" s="1" t="s">
        <v>465</v>
      </c>
      <c r="H112" s="1" t="s">
        <v>466</v>
      </c>
    </row>
    <row r="113" spans="1:8">
      <c r="A113" s="1" t="s">
        <v>746</v>
      </c>
      <c r="B113" s="1" t="s">
        <v>747</v>
      </c>
      <c r="C113" s="1" t="s">
        <v>463</v>
      </c>
      <c r="D113" s="1" t="s">
        <v>748</v>
      </c>
      <c r="E113" s="1" t="s">
        <v>749</v>
      </c>
      <c r="G113" s="1" t="s">
        <v>465</v>
      </c>
      <c r="H113" s="1" t="s">
        <v>466</v>
      </c>
    </row>
    <row r="114" spans="1:8">
      <c r="A114" s="1" t="s">
        <v>162</v>
      </c>
      <c r="B114" s="1" t="s">
        <v>750</v>
      </c>
      <c r="C114" s="1" t="s">
        <v>463</v>
      </c>
      <c r="D114" s="1" t="s">
        <v>751</v>
      </c>
      <c r="E114" s="1" t="s">
        <v>577</v>
      </c>
      <c r="G114" s="1" t="s">
        <v>465</v>
      </c>
      <c r="H114" s="1" t="s">
        <v>466</v>
      </c>
    </row>
    <row r="115" spans="1:8">
      <c r="A115" s="1" t="s">
        <v>406</v>
      </c>
      <c r="B115" s="1" t="s">
        <v>752</v>
      </c>
      <c r="C115" s="1" t="s">
        <v>463</v>
      </c>
      <c r="D115" s="1" t="s">
        <v>511</v>
      </c>
      <c r="E115" s="1" t="s">
        <v>588</v>
      </c>
      <c r="G115" s="1" t="s">
        <v>465</v>
      </c>
      <c r="H115" s="1" t="s">
        <v>466</v>
      </c>
    </row>
    <row r="116" spans="1:8">
      <c r="A116" s="1" t="s">
        <v>753</v>
      </c>
      <c r="B116" s="1" t="s">
        <v>754</v>
      </c>
      <c r="C116" s="1" t="s">
        <v>463</v>
      </c>
      <c r="D116" s="1" t="s">
        <v>666</v>
      </c>
      <c r="G116" s="1" t="s">
        <v>465</v>
      </c>
      <c r="H116" s="1" t="s">
        <v>466</v>
      </c>
    </row>
    <row r="117" spans="1:8">
      <c r="A117" s="1" t="s">
        <v>755</v>
      </c>
      <c r="B117" s="1" t="s">
        <v>756</v>
      </c>
      <c r="C117" s="1" t="s">
        <v>463</v>
      </c>
      <c r="D117" s="1" t="s">
        <v>757</v>
      </c>
      <c r="G117" s="1" t="s">
        <v>465</v>
      </c>
      <c r="H117" s="1" t="s">
        <v>466</v>
      </c>
    </row>
    <row r="118" spans="1:8">
      <c r="A118" s="1" t="s">
        <v>758</v>
      </c>
      <c r="B118" s="1" t="s">
        <v>759</v>
      </c>
      <c r="C118" s="1" t="s">
        <v>463</v>
      </c>
      <c r="D118" s="1" t="s">
        <v>605</v>
      </c>
      <c r="G118" s="1" t="s">
        <v>465</v>
      </c>
      <c r="H118" s="1" t="s">
        <v>466</v>
      </c>
    </row>
    <row r="119" spans="1:8">
      <c r="A119" s="1" t="s">
        <v>760</v>
      </c>
      <c r="B119" s="1" t="s">
        <v>761</v>
      </c>
      <c r="C119" s="1" t="s">
        <v>463</v>
      </c>
      <c r="D119" s="1" t="s">
        <v>475</v>
      </c>
      <c r="E119" s="1" t="s">
        <v>762</v>
      </c>
      <c r="G119" s="1" t="s">
        <v>465</v>
      </c>
      <c r="H119" s="1" t="s">
        <v>466</v>
      </c>
    </row>
    <row r="120" spans="1:8">
      <c r="A120" s="1" t="s">
        <v>763</v>
      </c>
      <c r="B120" s="1" t="s">
        <v>764</v>
      </c>
      <c r="C120" s="1" t="s">
        <v>463</v>
      </c>
      <c r="D120" s="1" t="s">
        <v>641</v>
      </c>
      <c r="E120" s="1" t="s">
        <v>765</v>
      </c>
      <c r="G120" s="1" t="s">
        <v>465</v>
      </c>
      <c r="H120" s="1" t="s">
        <v>466</v>
      </c>
    </row>
    <row r="121" spans="1:8">
      <c r="A121" s="1" t="s">
        <v>15</v>
      </c>
      <c r="B121" s="1" t="s">
        <v>766</v>
      </c>
      <c r="C121" s="1" t="s">
        <v>463</v>
      </c>
      <c r="D121" s="1" t="s">
        <v>597</v>
      </c>
      <c r="E121" s="1" t="s">
        <v>523</v>
      </c>
      <c r="G121" s="1" t="s">
        <v>465</v>
      </c>
      <c r="H121" s="1" t="s">
        <v>466</v>
      </c>
    </row>
    <row r="122" spans="1:8">
      <c r="A122" s="1" t="s">
        <v>82</v>
      </c>
      <c r="B122" s="1" t="s">
        <v>767</v>
      </c>
      <c r="C122" s="1" t="s">
        <v>463</v>
      </c>
      <c r="D122" s="1" t="s">
        <v>587</v>
      </c>
      <c r="E122" s="1" t="s">
        <v>497</v>
      </c>
      <c r="G122" s="1" t="s">
        <v>465</v>
      </c>
      <c r="H122" s="1" t="s">
        <v>466</v>
      </c>
    </row>
    <row r="123" spans="1:8">
      <c r="A123" s="1" t="s">
        <v>768</v>
      </c>
      <c r="B123" s="1" t="s">
        <v>769</v>
      </c>
      <c r="C123" s="1" t="s">
        <v>463</v>
      </c>
      <c r="D123" s="1" t="s">
        <v>563</v>
      </c>
      <c r="G123" s="1" t="s">
        <v>465</v>
      </c>
      <c r="H123" s="1" t="s">
        <v>466</v>
      </c>
    </row>
    <row r="124" spans="1:8">
      <c r="A124" s="1" t="s">
        <v>74</v>
      </c>
      <c r="B124" s="1" t="s">
        <v>770</v>
      </c>
      <c r="C124" s="1" t="s">
        <v>463</v>
      </c>
      <c r="D124" s="1" t="s">
        <v>674</v>
      </c>
      <c r="E124" s="1" t="s">
        <v>642</v>
      </c>
      <c r="G124" s="1" t="s">
        <v>465</v>
      </c>
      <c r="H124" s="1" t="s">
        <v>466</v>
      </c>
    </row>
    <row r="125" spans="1:8">
      <c r="A125" s="1" t="s">
        <v>199</v>
      </c>
      <c r="B125" s="1" t="s">
        <v>771</v>
      </c>
      <c r="C125" s="1" t="s">
        <v>463</v>
      </c>
      <c r="D125" s="1" t="s">
        <v>481</v>
      </c>
      <c r="E125" s="1" t="s">
        <v>574</v>
      </c>
      <c r="G125" s="1" t="s">
        <v>465</v>
      </c>
      <c r="H125" s="1" t="s">
        <v>466</v>
      </c>
    </row>
    <row r="126" spans="1:8">
      <c r="A126" s="1" t="s">
        <v>772</v>
      </c>
      <c r="B126" s="1" t="s">
        <v>773</v>
      </c>
      <c r="C126" s="1" t="s">
        <v>463</v>
      </c>
      <c r="D126" s="1" t="s">
        <v>525</v>
      </c>
      <c r="G126" s="1" t="s">
        <v>465</v>
      </c>
      <c r="H126" s="1" t="s">
        <v>466</v>
      </c>
    </row>
    <row r="127" spans="1:8">
      <c r="A127" s="1" t="s">
        <v>774</v>
      </c>
      <c r="B127" s="1" t="s">
        <v>775</v>
      </c>
      <c r="C127" s="1" t="s">
        <v>463</v>
      </c>
      <c r="D127" s="1" t="s">
        <v>508</v>
      </c>
      <c r="E127" s="1" t="s">
        <v>776</v>
      </c>
      <c r="G127" s="1" t="s">
        <v>465</v>
      </c>
      <c r="H127" s="1" t="s">
        <v>466</v>
      </c>
    </row>
    <row r="128" spans="1:8">
      <c r="A128" s="1" t="s">
        <v>192</v>
      </c>
      <c r="B128" s="1" t="s">
        <v>777</v>
      </c>
      <c r="C128" s="1" t="s">
        <v>463</v>
      </c>
      <c r="D128" s="1" t="s">
        <v>698</v>
      </c>
      <c r="E128" s="1" t="s">
        <v>778</v>
      </c>
      <c r="G128" s="1" t="s">
        <v>465</v>
      </c>
      <c r="H128" s="1" t="s">
        <v>466</v>
      </c>
    </row>
    <row r="129" spans="1:8">
      <c r="A129" s="1" t="s">
        <v>305</v>
      </c>
      <c r="B129" s="1" t="s">
        <v>779</v>
      </c>
      <c r="C129" s="1" t="s">
        <v>463</v>
      </c>
      <c r="D129" s="1" t="s">
        <v>780</v>
      </c>
      <c r="E129" s="1" t="s">
        <v>535</v>
      </c>
      <c r="F129" s="1" t="s">
        <v>781</v>
      </c>
      <c r="G129" s="1" t="s">
        <v>551</v>
      </c>
      <c r="H129" s="1" t="s">
        <v>466</v>
      </c>
    </row>
    <row r="130" spans="1:8">
      <c r="A130" s="1" t="s">
        <v>782</v>
      </c>
      <c r="B130" s="1" t="s">
        <v>783</v>
      </c>
      <c r="C130" s="1" t="s">
        <v>463</v>
      </c>
      <c r="D130" s="1" t="s">
        <v>587</v>
      </c>
      <c r="G130" s="1" t="s">
        <v>465</v>
      </c>
      <c r="H130" s="1" t="s">
        <v>466</v>
      </c>
    </row>
    <row r="131" spans="1:8">
      <c r="A131" s="1" t="s">
        <v>784</v>
      </c>
      <c r="B131" s="1" t="s">
        <v>785</v>
      </c>
      <c r="C131" s="1" t="s">
        <v>463</v>
      </c>
      <c r="D131" s="1" t="s">
        <v>641</v>
      </c>
      <c r="G131" s="1" t="s">
        <v>465</v>
      </c>
      <c r="H131" s="1" t="s">
        <v>466</v>
      </c>
    </row>
    <row r="132" spans="1:8">
      <c r="A132" s="1" t="s">
        <v>172</v>
      </c>
      <c r="B132" s="1" t="s">
        <v>786</v>
      </c>
      <c r="C132" s="1" t="s">
        <v>463</v>
      </c>
      <c r="D132" s="1" t="s">
        <v>751</v>
      </c>
      <c r="E132" s="1" t="s">
        <v>787</v>
      </c>
      <c r="G132" s="1" t="s">
        <v>465</v>
      </c>
      <c r="H132" s="1" t="s">
        <v>466</v>
      </c>
    </row>
    <row r="133" spans="1:8">
      <c r="A133" s="1" t="s">
        <v>788</v>
      </c>
      <c r="B133" s="1" t="s">
        <v>789</v>
      </c>
      <c r="C133" s="1" t="s">
        <v>463</v>
      </c>
      <c r="D133" s="1" t="s">
        <v>500</v>
      </c>
      <c r="G133" s="1" t="s">
        <v>465</v>
      </c>
      <c r="H133" s="1" t="s">
        <v>466</v>
      </c>
    </row>
    <row r="134" spans="1:8">
      <c r="A134" s="1" t="s">
        <v>790</v>
      </c>
      <c r="B134" s="1" t="s">
        <v>791</v>
      </c>
      <c r="C134" s="1" t="s">
        <v>463</v>
      </c>
      <c r="D134" s="1" t="s">
        <v>792</v>
      </c>
      <c r="G134" s="1" t="s">
        <v>465</v>
      </c>
      <c r="H134" s="1" t="s">
        <v>466</v>
      </c>
    </row>
    <row r="135" spans="1:8">
      <c r="A135" s="1" t="s">
        <v>793</v>
      </c>
      <c r="B135" s="1" t="s">
        <v>794</v>
      </c>
      <c r="C135" s="1" t="s">
        <v>463</v>
      </c>
      <c r="D135" s="1" t="s">
        <v>587</v>
      </c>
      <c r="G135" s="1" t="s">
        <v>465</v>
      </c>
      <c r="H135" s="1" t="s">
        <v>466</v>
      </c>
    </row>
    <row r="136" spans="1:8">
      <c r="A136" s="1" t="s">
        <v>795</v>
      </c>
      <c r="B136" s="1" t="s">
        <v>796</v>
      </c>
      <c r="C136" s="1" t="s">
        <v>463</v>
      </c>
      <c r="D136" s="1" t="s">
        <v>797</v>
      </c>
      <c r="G136" s="1" t="s">
        <v>465</v>
      </c>
      <c r="H136" s="1" t="s">
        <v>466</v>
      </c>
    </row>
    <row r="137" spans="1:8">
      <c r="A137" s="1" t="s">
        <v>798</v>
      </c>
      <c r="B137" s="1" t="s">
        <v>799</v>
      </c>
      <c r="C137" s="1" t="s">
        <v>463</v>
      </c>
      <c r="D137" s="1" t="s">
        <v>800</v>
      </c>
      <c r="G137" s="1" t="s">
        <v>465</v>
      </c>
      <c r="H137" s="1" t="s">
        <v>466</v>
      </c>
    </row>
    <row r="138" spans="1:8">
      <c r="A138" s="1" t="s">
        <v>801</v>
      </c>
      <c r="B138" s="1" t="s">
        <v>802</v>
      </c>
      <c r="C138" s="1" t="s">
        <v>463</v>
      </c>
      <c r="D138" s="1" t="s">
        <v>494</v>
      </c>
      <c r="G138" s="1" t="s">
        <v>465</v>
      </c>
      <c r="H138" s="1" t="s">
        <v>466</v>
      </c>
    </row>
    <row r="139" spans="1:8">
      <c r="A139" s="1" t="s">
        <v>803</v>
      </c>
      <c r="B139" s="1" t="s">
        <v>804</v>
      </c>
      <c r="C139" s="1" t="s">
        <v>463</v>
      </c>
      <c r="D139" s="1" t="s">
        <v>805</v>
      </c>
      <c r="G139" s="1" t="s">
        <v>465</v>
      </c>
      <c r="H139" s="1" t="s">
        <v>466</v>
      </c>
    </row>
    <row r="140" spans="1:8">
      <c r="A140" s="1" t="s">
        <v>336</v>
      </c>
      <c r="B140" s="1" t="s">
        <v>806</v>
      </c>
      <c r="C140" s="1" t="s">
        <v>463</v>
      </c>
      <c r="D140" s="1" t="s">
        <v>554</v>
      </c>
      <c r="E140" s="1" t="s">
        <v>807</v>
      </c>
      <c r="G140" s="1" t="s">
        <v>465</v>
      </c>
      <c r="H140" s="1" t="s">
        <v>466</v>
      </c>
    </row>
    <row r="141" spans="1:8">
      <c r="A141" s="1" t="s">
        <v>808</v>
      </c>
      <c r="B141" s="1" t="s">
        <v>809</v>
      </c>
      <c r="C141" s="1" t="s">
        <v>463</v>
      </c>
      <c r="D141" s="1" t="s">
        <v>630</v>
      </c>
      <c r="G141" s="1" t="s">
        <v>465</v>
      </c>
      <c r="H141" s="1" t="s">
        <v>466</v>
      </c>
    </row>
    <row r="142" spans="1:8">
      <c r="A142" s="1" t="s">
        <v>21</v>
      </c>
      <c r="B142" s="1" t="s">
        <v>810</v>
      </c>
      <c r="C142" s="1" t="s">
        <v>463</v>
      </c>
      <c r="D142" s="1" t="s">
        <v>597</v>
      </c>
      <c r="E142" s="1" t="s">
        <v>523</v>
      </c>
      <c r="G142" s="1" t="s">
        <v>465</v>
      </c>
      <c r="H142" s="1" t="s">
        <v>466</v>
      </c>
    </row>
    <row r="143" spans="1:8">
      <c r="A143" s="1" t="s">
        <v>423</v>
      </c>
      <c r="B143" s="1" t="s">
        <v>811</v>
      </c>
      <c r="C143" s="1" t="s">
        <v>463</v>
      </c>
      <c r="D143" s="1" t="s">
        <v>511</v>
      </c>
      <c r="E143" s="1" t="s">
        <v>530</v>
      </c>
      <c r="G143" s="1" t="s">
        <v>465</v>
      </c>
      <c r="H143" s="1" t="s">
        <v>466</v>
      </c>
    </row>
    <row r="144" spans="1:8">
      <c r="A144" s="1" t="s">
        <v>812</v>
      </c>
      <c r="B144" s="1" t="s">
        <v>813</v>
      </c>
      <c r="C144" s="1" t="s">
        <v>463</v>
      </c>
      <c r="D144" s="1" t="s">
        <v>814</v>
      </c>
      <c r="G144" s="1" t="s">
        <v>465</v>
      </c>
      <c r="H144" s="1" t="s">
        <v>466</v>
      </c>
    </row>
    <row r="145" spans="1:8">
      <c r="A145" s="1" t="s">
        <v>815</v>
      </c>
      <c r="B145" s="1" t="s">
        <v>816</v>
      </c>
      <c r="C145" s="1" t="s">
        <v>463</v>
      </c>
      <c r="D145" s="1" t="s">
        <v>471</v>
      </c>
      <c r="G145" s="1" t="s">
        <v>465</v>
      </c>
      <c r="H145" s="1" t="s">
        <v>466</v>
      </c>
    </row>
    <row r="146" spans="1:8">
      <c r="A146" s="1" t="s">
        <v>817</v>
      </c>
      <c r="B146" s="1" t="s">
        <v>818</v>
      </c>
      <c r="C146" s="1" t="s">
        <v>463</v>
      </c>
      <c r="D146" s="1" t="s">
        <v>819</v>
      </c>
      <c r="G146" s="1" t="s">
        <v>465</v>
      </c>
      <c r="H146" s="1" t="s">
        <v>466</v>
      </c>
    </row>
    <row r="147" spans="1:8">
      <c r="A147" s="1" t="s">
        <v>820</v>
      </c>
      <c r="B147" s="1" t="s">
        <v>821</v>
      </c>
      <c r="C147" s="1" t="s">
        <v>463</v>
      </c>
      <c r="D147" s="1" t="s">
        <v>469</v>
      </c>
      <c r="G147" s="1" t="s">
        <v>465</v>
      </c>
      <c r="H147" s="1" t="s">
        <v>466</v>
      </c>
    </row>
    <row r="148" spans="1:8">
      <c r="A148" s="1" t="s">
        <v>822</v>
      </c>
      <c r="B148" s="1" t="s">
        <v>823</v>
      </c>
      <c r="C148" s="1" t="s">
        <v>463</v>
      </c>
      <c r="D148" s="1" t="s">
        <v>824</v>
      </c>
      <c r="E148" s="1" t="s">
        <v>592</v>
      </c>
      <c r="G148" s="1" t="s">
        <v>465</v>
      </c>
      <c r="H148" s="1" t="s">
        <v>466</v>
      </c>
    </row>
    <row r="149" spans="1:8">
      <c r="A149" s="1" t="s">
        <v>825</v>
      </c>
      <c r="B149" s="1" t="s">
        <v>826</v>
      </c>
      <c r="C149" s="1" t="s">
        <v>463</v>
      </c>
      <c r="D149" s="1" t="s">
        <v>471</v>
      </c>
      <c r="E149" s="1" t="s">
        <v>827</v>
      </c>
      <c r="G149" s="1" t="s">
        <v>465</v>
      </c>
      <c r="H149" s="1" t="s">
        <v>466</v>
      </c>
    </row>
    <row r="150" spans="1:8">
      <c r="A150" s="1" t="s">
        <v>828</v>
      </c>
      <c r="B150" s="1" t="s">
        <v>829</v>
      </c>
      <c r="C150" s="1" t="s">
        <v>463</v>
      </c>
      <c r="D150" s="1" t="s">
        <v>830</v>
      </c>
      <c r="E150" s="1" t="s">
        <v>831</v>
      </c>
      <c r="G150" s="1" t="s">
        <v>465</v>
      </c>
      <c r="H150" s="1" t="s">
        <v>466</v>
      </c>
    </row>
    <row r="151" spans="1:8">
      <c r="A151" s="1" t="s">
        <v>354</v>
      </c>
      <c r="B151" s="1" t="s">
        <v>832</v>
      </c>
      <c r="C151" s="1" t="s">
        <v>463</v>
      </c>
      <c r="D151" s="1" t="s">
        <v>579</v>
      </c>
      <c r="E151" s="1" t="s">
        <v>580</v>
      </c>
      <c r="G151" s="1" t="s">
        <v>465</v>
      </c>
      <c r="H151" s="1" t="s">
        <v>466</v>
      </c>
    </row>
    <row r="152" spans="1:8">
      <c r="A152" s="1" t="s">
        <v>833</v>
      </c>
      <c r="B152" s="1" t="s">
        <v>834</v>
      </c>
      <c r="C152" s="1" t="s">
        <v>463</v>
      </c>
      <c r="D152" s="1" t="s">
        <v>654</v>
      </c>
      <c r="G152" s="1" t="s">
        <v>465</v>
      </c>
      <c r="H152" s="1" t="s">
        <v>466</v>
      </c>
    </row>
    <row r="153" spans="1:8">
      <c r="A153" s="1" t="s">
        <v>835</v>
      </c>
      <c r="B153" s="1" t="s">
        <v>836</v>
      </c>
      <c r="C153" s="1" t="s">
        <v>463</v>
      </c>
      <c r="D153" s="1" t="s">
        <v>494</v>
      </c>
      <c r="G153" s="1" t="s">
        <v>465</v>
      </c>
      <c r="H153" s="1" t="s">
        <v>466</v>
      </c>
    </row>
    <row r="154" spans="1:8">
      <c r="A154" s="1" t="s">
        <v>441</v>
      </c>
      <c r="B154" s="1" t="s">
        <v>837</v>
      </c>
      <c r="C154" s="1" t="s">
        <v>463</v>
      </c>
      <c r="D154" s="1" t="s">
        <v>624</v>
      </c>
      <c r="E154" s="1" t="s">
        <v>592</v>
      </c>
      <c r="G154" s="1" t="s">
        <v>465</v>
      </c>
      <c r="H154" s="1" t="s">
        <v>466</v>
      </c>
    </row>
    <row r="155" spans="1:8">
      <c r="A155" s="1" t="s">
        <v>143</v>
      </c>
      <c r="B155" s="1" t="s">
        <v>838</v>
      </c>
      <c r="C155" s="1" t="s">
        <v>463</v>
      </c>
      <c r="D155" s="1" t="s">
        <v>641</v>
      </c>
      <c r="E155" s="1" t="s">
        <v>839</v>
      </c>
      <c r="G155" s="1" t="s">
        <v>465</v>
      </c>
      <c r="H155" s="1" t="s">
        <v>466</v>
      </c>
    </row>
    <row r="156" spans="1:8">
      <c r="A156" s="1" t="s">
        <v>840</v>
      </c>
      <c r="B156" s="1" t="s">
        <v>841</v>
      </c>
      <c r="C156" s="1" t="s">
        <v>463</v>
      </c>
      <c r="D156" s="1" t="s">
        <v>481</v>
      </c>
      <c r="G156" s="1" t="s">
        <v>465</v>
      </c>
      <c r="H156" s="1" t="s">
        <v>466</v>
      </c>
    </row>
    <row r="157" spans="1:8">
      <c r="A157" s="1" t="s">
        <v>842</v>
      </c>
      <c r="B157" s="1" t="s">
        <v>843</v>
      </c>
      <c r="C157" s="1" t="s">
        <v>463</v>
      </c>
      <c r="D157" s="1" t="s">
        <v>484</v>
      </c>
      <c r="G157" s="1" t="s">
        <v>465</v>
      </c>
      <c r="H157" s="1" t="s">
        <v>466</v>
      </c>
    </row>
    <row r="158" spans="1:8">
      <c r="A158" s="1" t="s">
        <v>844</v>
      </c>
      <c r="B158" s="1" t="s">
        <v>845</v>
      </c>
      <c r="C158" s="1" t="s">
        <v>463</v>
      </c>
      <c r="D158" s="1" t="s">
        <v>639</v>
      </c>
      <c r="E158" s="1" t="s">
        <v>846</v>
      </c>
      <c r="G158" s="1" t="s">
        <v>465</v>
      </c>
      <c r="H158" s="1" t="s">
        <v>466</v>
      </c>
    </row>
    <row r="159" spans="1:8">
      <c r="A159" s="1" t="s">
        <v>847</v>
      </c>
      <c r="B159" s="1" t="s">
        <v>848</v>
      </c>
      <c r="C159" s="1" t="s">
        <v>463</v>
      </c>
      <c r="D159" s="1" t="s">
        <v>849</v>
      </c>
      <c r="G159" s="1" t="s">
        <v>465</v>
      </c>
      <c r="H159" s="1" t="s">
        <v>466</v>
      </c>
    </row>
    <row r="160" spans="1:8">
      <c r="A160" s="1" t="s">
        <v>850</v>
      </c>
      <c r="B160" s="1" t="s">
        <v>851</v>
      </c>
      <c r="C160" s="1" t="s">
        <v>463</v>
      </c>
      <c r="D160" s="1" t="s">
        <v>849</v>
      </c>
      <c r="G160" s="1" t="s">
        <v>465</v>
      </c>
      <c r="H160" s="1" t="s">
        <v>466</v>
      </c>
    </row>
    <row r="161" spans="1:8">
      <c r="A161" s="1" t="s">
        <v>400</v>
      </c>
      <c r="B161" s="1" t="s">
        <v>852</v>
      </c>
      <c r="C161" s="1" t="s">
        <v>463</v>
      </c>
      <c r="D161" s="1" t="s">
        <v>853</v>
      </c>
      <c r="E161" s="1" t="s">
        <v>854</v>
      </c>
      <c r="G161" s="1" t="s">
        <v>465</v>
      </c>
      <c r="H161" s="1" t="s">
        <v>466</v>
      </c>
    </row>
    <row r="162" spans="1:8">
      <c r="A162" s="1" t="s">
        <v>370</v>
      </c>
      <c r="B162" s="1" t="s">
        <v>855</v>
      </c>
      <c r="C162" s="1" t="s">
        <v>463</v>
      </c>
      <c r="D162" s="1" t="s">
        <v>709</v>
      </c>
      <c r="E162" s="1" t="s">
        <v>574</v>
      </c>
      <c r="G162" s="1" t="s">
        <v>465</v>
      </c>
      <c r="H162" s="1" t="s">
        <v>466</v>
      </c>
    </row>
    <row r="163" spans="1:8">
      <c r="A163" s="1" t="s">
        <v>856</v>
      </c>
      <c r="B163" s="1" t="s">
        <v>857</v>
      </c>
      <c r="C163" s="1" t="s">
        <v>463</v>
      </c>
      <c r="D163" s="1" t="s">
        <v>709</v>
      </c>
      <c r="E163" s="1" t="s">
        <v>858</v>
      </c>
      <c r="G163" s="1" t="s">
        <v>465</v>
      </c>
      <c r="H163" s="1" t="s">
        <v>466</v>
      </c>
    </row>
    <row r="164" spans="1:8">
      <c r="A164" s="1" t="s">
        <v>859</v>
      </c>
      <c r="B164" s="1" t="s">
        <v>860</v>
      </c>
      <c r="C164" s="1" t="s">
        <v>463</v>
      </c>
      <c r="D164" s="1" t="s">
        <v>494</v>
      </c>
      <c r="G164" s="1" t="s">
        <v>465</v>
      </c>
      <c r="H164" s="1" t="s">
        <v>466</v>
      </c>
    </row>
    <row r="165" spans="1:8">
      <c r="A165" s="1" t="s">
        <v>861</v>
      </c>
      <c r="B165" s="1" t="s">
        <v>862</v>
      </c>
      <c r="C165" s="1" t="s">
        <v>463</v>
      </c>
      <c r="D165" s="1" t="s">
        <v>605</v>
      </c>
      <c r="G165" s="1" t="s">
        <v>465</v>
      </c>
      <c r="H165" s="1" t="s">
        <v>466</v>
      </c>
    </row>
    <row r="166" spans="1:8">
      <c r="A166" s="1" t="s">
        <v>376</v>
      </c>
      <c r="B166" s="1" t="s">
        <v>863</v>
      </c>
      <c r="C166" s="1" t="s">
        <v>463</v>
      </c>
      <c r="D166" s="1" t="s">
        <v>735</v>
      </c>
      <c r="E166" s="1" t="s">
        <v>627</v>
      </c>
      <c r="F166" s="1" t="s">
        <v>864</v>
      </c>
      <c r="G166" s="1" t="s">
        <v>465</v>
      </c>
      <c r="H166" s="1" t="s">
        <v>466</v>
      </c>
    </row>
    <row r="167" spans="1:8">
      <c r="A167" s="1" t="s">
        <v>230</v>
      </c>
      <c r="B167" s="1" t="s">
        <v>865</v>
      </c>
      <c r="C167" s="1" t="s">
        <v>463</v>
      </c>
      <c r="D167" s="1" t="s">
        <v>641</v>
      </c>
      <c r="E167" s="1" t="s">
        <v>642</v>
      </c>
      <c r="G167" s="1" t="s">
        <v>465</v>
      </c>
      <c r="H167" s="1" t="s">
        <v>466</v>
      </c>
    </row>
    <row r="168" spans="1:8">
      <c r="A168" s="1" t="s">
        <v>327</v>
      </c>
      <c r="B168" s="1" t="s">
        <v>866</v>
      </c>
      <c r="C168" s="1" t="s">
        <v>463</v>
      </c>
      <c r="D168" s="1" t="s">
        <v>867</v>
      </c>
      <c r="E168" s="1" t="s">
        <v>574</v>
      </c>
      <c r="G168" s="1" t="s">
        <v>465</v>
      </c>
      <c r="H168" s="1" t="s">
        <v>466</v>
      </c>
    </row>
    <row r="169" spans="1:8">
      <c r="A169" s="1" t="s">
        <v>37</v>
      </c>
      <c r="B169" s="1" t="s">
        <v>868</v>
      </c>
      <c r="C169" s="1" t="s">
        <v>463</v>
      </c>
      <c r="D169" s="1" t="s">
        <v>469</v>
      </c>
      <c r="E169" s="1" t="s">
        <v>491</v>
      </c>
      <c r="G169" s="1" t="s">
        <v>465</v>
      </c>
      <c r="H169" s="1" t="s">
        <v>466</v>
      </c>
    </row>
    <row r="170" spans="1:8">
      <c r="A170" s="1" t="s">
        <v>248</v>
      </c>
      <c r="B170" s="1" t="s">
        <v>869</v>
      </c>
      <c r="C170" s="1" t="s">
        <v>463</v>
      </c>
      <c r="D170" s="1" t="s">
        <v>870</v>
      </c>
      <c r="E170" s="1" t="s">
        <v>614</v>
      </c>
      <c r="F170" s="1" t="s">
        <v>627</v>
      </c>
      <c r="G170" s="1" t="s">
        <v>465</v>
      </c>
      <c r="H170" s="1" t="s">
        <v>466</v>
      </c>
    </row>
    <row r="171" spans="1:8">
      <c r="A171" s="1" t="s">
        <v>222</v>
      </c>
      <c r="B171" s="1" t="s">
        <v>871</v>
      </c>
      <c r="C171" s="1" t="s">
        <v>463</v>
      </c>
      <c r="D171" s="1" t="s">
        <v>641</v>
      </c>
      <c r="G171" s="1" t="s">
        <v>465</v>
      </c>
      <c r="H171" s="1" t="s">
        <v>466</v>
      </c>
    </row>
    <row r="172" spans="1:8">
      <c r="A172" s="1" t="s">
        <v>216</v>
      </c>
      <c r="B172" s="1" t="s">
        <v>872</v>
      </c>
      <c r="C172" s="1" t="s">
        <v>463</v>
      </c>
      <c r="D172" s="1" t="s">
        <v>469</v>
      </c>
      <c r="G172" s="1" t="s">
        <v>465</v>
      </c>
      <c r="H172" s="1" t="s">
        <v>466</v>
      </c>
    </row>
    <row r="173" spans="1:8">
      <c r="A173" s="1" t="s">
        <v>873</v>
      </c>
      <c r="B173" s="1" t="s">
        <v>874</v>
      </c>
      <c r="C173" s="1" t="s">
        <v>463</v>
      </c>
      <c r="D173" s="1" t="s">
        <v>875</v>
      </c>
      <c r="G173" s="1" t="s">
        <v>465</v>
      </c>
      <c r="H173" s="1" t="s">
        <v>466</v>
      </c>
    </row>
    <row r="174" spans="1:8">
      <c r="A174" s="1" t="s">
        <v>876</v>
      </c>
      <c r="B174" s="1" t="s">
        <v>877</v>
      </c>
      <c r="C174" s="1" t="s">
        <v>463</v>
      </c>
      <c r="D174" s="1" t="s">
        <v>511</v>
      </c>
      <c r="G174" s="1" t="s">
        <v>465</v>
      </c>
      <c r="H174" s="1" t="s">
        <v>466</v>
      </c>
    </row>
    <row r="175" spans="1:8">
      <c r="A175" s="1" t="s">
        <v>362</v>
      </c>
      <c r="B175" s="1" t="s">
        <v>878</v>
      </c>
      <c r="C175" s="1" t="s">
        <v>463</v>
      </c>
      <c r="D175" s="1" t="s">
        <v>632</v>
      </c>
      <c r="E175" s="1" t="s">
        <v>633</v>
      </c>
      <c r="G175" s="1" t="s">
        <v>465</v>
      </c>
      <c r="H175" s="1" t="s">
        <v>466</v>
      </c>
    </row>
    <row r="176" spans="1:8">
      <c r="A176" s="1" t="s">
        <v>299</v>
      </c>
      <c r="B176" s="1" t="s">
        <v>879</v>
      </c>
      <c r="C176" s="1" t="s">
        <v>463</v>
      </c>
      <c r="D176" s="1" t="s">
        <v>880</v>
      </c>
      <c r="E176" s="1" t="s">
        <v>642</v>
      </c>
      <c r="G176" s="1" t="s">
        <v>465</v>
      </c>
      <c r="H176" s="1" t="s">
        <v>466</v>
      </c>
    </row>
    <row r="177" spans="1:8">
      <c r="A177" s="1" t="s">
        <v>438</v>
      </c>
      <c r="B177" s="1" t="s">
        <v>881</v>
      </c>
      <c r="C177" s="1" t="s">
        <v>463</v>
      </c>
      <c r="D177" s="1" t="s">
        <v>624</v>
      </c>
      <c r="E177" s="1" t="s">
        <v>592</v>
      </c>
      <c r="G177" s="1" t="s">
        <v>465</v>
      </c>
      <c r="H177" s="1" t="s">
        <v>466</v>
      </c>
    </row>
    <row r="178" spans="1:8">
      <c r="A178" s="1" t="s">
        <v>882</v>
      </c>
      <c r="B178" s="1" t="s">
        <v>883</v>
      </c>
      <c r="C178" s="1" t="s">
        <v>463</v>
      </c>
      <c r="D178" s="1" t="s">
        <v>720</v>
      </c>
      <c r="G178" s="1" t="s">
        <v>465</v>
      </c>
      <c r="H178" s="1" t="s">
        <v>466</v>
      </c>
    </row>
    <row r="179" spans="1:8">
      <c r="A179" s="1" t="s">
        <v>310</v>
      </c>
      <c r="B179" s="1" t="s">
        <v>884</v>
      </c>
      <c r="C179" s="1" t="s">
        <v>463</v>
      </c>
      <c r="D179" s="1" t="s">
        <v>570</v>
      </c>
      <c r="E179" s="1" t="s">
        <v>885</v>
      </c>
      <c r="G179" s="1" t="s">
        <v>465</v>
      </c>
      <c r="H179" s="1" t="s">
        <v>466</v>
      </c>
    </row>
    <row r="180" spans="1:8">
      <c r="A180" s="1" t="s">
        <v>886</v>
      </c>
      <c r="B180" s="1" t="s">
        <v>887</v>
      </c>
      <c r="C180" s="1" t="s">
        <v>463</v>
      </c>
      <c r="D180" s="1" t="s">
        <v>484</v>
      </c>
      <c r="G180" s="1" t="s">
        <v>465</v>
      </c>
      <c r="H180" s="1" t="s">
        <v>466</v>
      </c>
    </row>
    <row r="181" spans="1:8">
      <c r="A181" s="1" t="s">
        <v>888</v>
      </c>
      <c r="B181" s="1" t="s">
        <v>889</v>
      </c>
      <c r="C181" s="1" t="s">
        <v>463</v>
      </c>
      <c r="D181" s="1" t="s">
        <v>654</v>
      </c>
      <c r="G181" s="1" t="s">
        <v>465</v>
      </c>
      <c r="H181" s="1" t="s">
        <v>466</v>
      </c>
    </row>
    <row r="182" spans="1:8">
      <c r="A182" s="1" t="s">
        <v>890</v>
      </c>
      <c r="B182" s="1" t="s">
        <v>891</v>
      </c>
      <c r="C182" s="1" t="s">
        <v>463</v>
      </c>
      <c r="D182" s="1" t="s">
        <v>508</v>
      </c>
      <c r="E182" s="1" t="s">
        <v>558</v>
      </c>
      <c r="G182" s="1" t="s">
        <v>465</v>
      </c>
      <c r="H182" s="1" t="s">
        <v>466</v>
      </c>
    </row>
    <row r="183" spans="1:8">
      <c r="A183" s="1" t="s">
        <v>892</v>
      </c>
      <c r="B183" s="1" t="s">
        <v>893</v>
      </c>
      <c r="C183" s="1" t="s">
        <v>463</v>
      </c>
      <c r="D183" s="1" t="s">
        <v>556</v>
      </c>
      <c r="G183" s="1" t="s">
        <v>465</v>
      </c>
      <c r="H183" s="1" t="s">
        <v>466</v>
      </c>
    </row>
    <row r="184" spans="1:8">
      <c r="A184" s="1" t="s">
        <v>444</v>
      </c>
      <c r="B184" s="1" t="s">
        <v>894</v>
      </c>
      <c r="C184" s="1" t="s">
        <v>463</v>
      </c>
      <c r="D184" s="1" t="s">
        <v>624</v>
      </c>
      <c r="E184" s="1" t="s">
        <v>592</v>
      </c>
      <c r="G184" s="1" t="s">
        <v>465</v>
      </c>
      <c r="H184" s="1" t="s">
        <v>466</v>
      </c>
    </row>
    <row r="185" spans="1:8">
      <c r="A185" s="1" t="s">
        <v>341</v>
      </c>
      <c r="B185" s="1" t="s">
        <v>895</v>
      </c>
      <c r="C185" s="1" t="s">
        <v>463</v>
      </c>
      <c r="D185" s="1" t="s">
        <v>880</v>
      </c>
      <c r="E185" s="1" t="s">
        <v>807</v>
      </c>
      <c r="G185" s="1" t="s">
        <v>465</v>
      </c>
      <c r="H185" s="1" t="s">
        <v>466</v>
      </c>
    </row>
    <row r="186" spans="1:8">
      <c r="A186" s="1" t="s">
        <v>896</v>
      </c>
      <c r="B186" s="1" t="s">
        <v>897</v>
      </c>
      <c r="C186" s="1" t="s">
        <v>463</v>
      </c>
      <c r="D186" s="1" t="s">
        <v>481</v>
      </c>
      <c r="G186" s="1" t="s">
        <v>465</v>
      </c>
      <c r="H186" s="1" t="s">
        <v>466</v>
      </c>
    </row>
    <row r="187" spans="1:8">
      <c r="A187" s="1" t="s">
        <v>294</v>
      </c>
      <c r="B187" s="1" t="s">
        <v>898</v>
      </c>
      <c r="C187" s="1" t="s">
        <v>463</v>
      </c>
      <c r="D187" s="1" t="s">
        <v>899</v>
      </c>
      <c r="E187" s="1" t="s">
        <v>900</v>
      </c>
      <c r="F187" s="1" t="s">
        <v>627</v>
      </c>
      <c r="G187" s="1" t="s">
        <v>465</v>
      </c>
      <c r="H187" s="1" t="s">
        <v>466</v>
      </c>
    </row>
    <row r="188" spans="1:8">
      <c r="A188" s="1" t="s">
        <v>901</v>
      </c>
      <c r="B188" s="1" t="s">
        <v>902</v>
      </c>
      <c r="C188" s="1" t="s">
        <v>463</v>
      </c>
      <c r="D188" s="1" t="s">
        <v>567</v>
      </c>
      <c r="G188" s="1" t="s">
        <v>465</v>
      </c>
      <c r="H188" s="1" t="s">
        <v>466</v>
      </c>
    </row>
    <row r="189" spans="1:8">
      <c r="A189" s="1" t="s">
        <v>903</v>
      </c>
      <c r="B189" s="1" t="s">
        <v>904</v>
      </c>
      <c r="C189" s="1" t="s">
        <v>463</v>
      </c>
      <c r="D189" s="1" t="s">
        <v>641</v>
      </c>
      <c r="E189" s="1" t="s">
        <v>905</v>
      </c>
      <c r="G189" s="1" t="s">
        <v>465</v>
      </c>
      <c r="H189" s="1" t="s">
        <v>466</v>
      </c>
    </row>
    <row r="190" spans="1:8">
      <c r="A190" s="1" t="s">
        <v>287</v>
      </c>
      <c r="B190" s="1" t="s">
        <v>906</v>
      </c>
      <c r="C190" s="1" t="s">
        <v>463</v>
      </c>
      <c r="D190" s="1" t="s">
        <v>522</v>
      </c>
      <c r="E190" s="1" t="s">
        <v>477</v>
      </c>
      <c r="G190" s="1" t="s">
        <v>465</v>
      </c>
      <c r="H190" s="1" t="s">
        <v>466</v>
      </c>
    </row>
    <row r="191" spans="1:8">
      <c r="A191" s="1" t="s">
        <v>907</v>
      </c>
      <c r="B191" s="1" t="s">
        <v>908</v>
      </c>
      <c r="C191" s="1" t="s">
        <v>463</v>
      </c>
      <c r="D191" s="1" t="s">
        <v>909</v>
      </c>
      <c r="E191" s="1" t="s">
        <v>910</v>
      </c>
      <c r="G191" s="1" t="s">
        <v>465</v>
      </c>
      <c r="H191" s="1" t="s">
        <v>466</v>
      </c>
    </row>
    <row r="192" spans="1:8">
      <c r="A192" s="1" t="s">
        <v>911</v>
      </c>
      <c r="B192" s="1" t="s">
        <v>912</v>
      </c>
      <c r="C192" s="1" t="s">
        <v>463</v>
      </c>
      <c r="D192" s="1" t="s">
        <v>913</v>
      </c>
      <c r="G192" s="1" t="s">
        <v>465</v>
      </c>
      <c r="H192" s="1" t="s">
        <v>466</v>
      </c>
    </row>
    <row r="193" spans="1:8">
      <c r="A193" s="1" t="s">
        <v>256</v>
      </c>
      <c r="B193" s="1" t="s">
        <v>914</v>
      </c>
      <c r="C193" s="1" t="s">
        <v>463</v>
      </c>
      <c r="D193" s="1" t="s">
        <v>494</v>
      </c>
      <c r="E193" s="1" t="s">
        <v>915</v>
      </c>
      <c r="G193" s="1" t="s">
        <v>465</v>
      </c>
      <c r="H193" s="1" t="s">
        <v>466</v>
      </c>
    </row>
    <row r="194" spans="1:8">
      <c r="A194" s="1" t="s">
        <v>916</v>
      </c>
      <c r="B194" s="1" t="s">
        <v>917</v>
      </c>
      <c r="C194" s="1" t="s">
        <v>463</v>
      </c>
      <c r="D194" s="1" t="s">
        <v>698</v>
      </c>
      <c r="G194" s="1" t="s">
        <v>478</v>
      </c>
      <c r="H194" s="1" t="s">
        <v>466</v>
      </c>
    </row>
    <row r="195" spans="1:8">
      <c r="A195" s="1" t="s">
        <v>389</v>
      </c>
      <c r="B195" s="1" t="s">
        <v>918</v>
      </c>
      <c r="C195" s="1" t="s">
        <v>463</v>
      </c>
      <c r="D195" s="1" t="s">
        <v>880</v>
      </c>
      <c r="E195" s="1" t="s">
        <v>642</v>
      </c>
      <c r="G195" s="1" t="s">
        <v>465</v>
      </c>
      <c r="H195" s="1" t="s">
        <v>466</v>
      </c>
    </row>
    <row r="196" spans="1:8">
      <c r="A196" s="1" t="s">
        <v>107</v>
      </c>
      <c r="B196" s="1" t="s">
        <v>919</v>
      </c>
      <c r="C196" s="1" t="s">
        <v>463</v>
      </c>
      <c r="D196" s="1" t="s">
        <v>880</v>
      </c>
      <c r="E196" s="1" t="s">
        <v>606</v>
      </c>
      <c r="G196" s="1" t="s">
        <v>465</v>
      </c>
      <c r="H196" s="1" t="s">
        <v>466</v>
      </c>
    </row>
    <row r="197" spans="1:8">
      <c r="A197" s="1" t="s">
        <v>433</v>
      </c>
      <c r="B197" s="1" t="s">
        <v>920</v>
      </c>
      <c r="C197" s="1" t="s">
        <v>463</v>
      </c>
      <c r="D197" s="1" t="s">
        <v>624</v>
      </c>
      <c r="E197" s="1" t="s">
        <v>592</v>
      </c>
      <c r="G197" s="1" t="s">
        <v>465</v>
      </c>
      <c r="H197" s="1" t="s">
        <v>466</v>
      </c>
    </row>
    <row r="198" spans="1:8">
      <c r="A198" s="1" t="s">
        <v>921</v>
      </c>
      <c r="B198" s="1" t="s">
        <v>922</v>
      </c>
      <c r="C198" s="1" t="s">
        <v>463</v>
      </c>
      <c r="D198" s="1" t="s">
        <v>587</v>
      </c>
      <c r="G198" s="1" t="s">
        <v>465</v>
      </c>
      <c r="H198" s="1" t="s">
        <v>466</v>
      </c>
    </row>
    <row r="199" spans="1:8">
      <c r="A199" s="1" t="s">
        <v>190</v>
      </c>
      <c r="B199" s="1" t="s">
        <v>923</v>
      </c>
      <c r="C199" s="1" t="s">
        <v>463</v>
      </c>
      <c r="D199" s="1" t="s">
        <v>924</v>
      </c>
      <c r="G199" s="1" t="s">
        <v>465</v>
      </c>
      <c r="H199" s="1" t="s">
        <v>466</v>
      </c>
    </row>
    <row r="200" spans="1:8">
      <c r="A200" s="1" t="s">
        <v>440</v>
      </c>
      <c r="B200" s="1" t="s">
        <v>925</v>
      </c>
      <c r="C200" s="1" t="s">
        <v>463</v>
      </c>
      <c r="D200" s="1" t="s">
        <v>624</v>
      </c>
      <c r="E200" s="1" t="s">
        <v>592</v>
      </c>
      <c r="G200" s="1" t="s">
        <v>465</v>
      </c>
      <c r="H200" s="1" t="s">
        <v>466</v>
      </c>
    </row>
    <row r="201" spans="1:8">
      <c r="A201" s="1" t="s">
        <v>926</v>
      </c>
      <c r="B201" s="1" t="s">
        <v>927</v>
      </c>
      <c r="C201" s="1" t="s">
        <v>463</v>
      </c>
      <c r="D201" s="1" t="s">
        <v>928</v>
      </c>
      <c r="G201" s="1" t="s">
        <v>465</v>
      </c>
      <c r="H201" s="1" t="s">
        <v>466</v>
      </c>
    </row>
    <row r="202" spans="1:8">
      <c r="A202" s="1" t="s">
        <v>929</v>
      </c>
      <c r="B202" s="1" t="s">
        <v>930</v>
      </c>
      <c r="C202" s="1" t="s">
        <v>463</v>
      </c>
      <c r="D202" s="1" t="s">
        <v>931</v>
      </c>
      <c r="G202" s="1" t="s">
        <v>465</v>
      </c>
      <c r="H202" s="1" t="s">
        <v>466</v>
      </c>
    </row>
    <row r="203" spans="1:8">
      <c r="A203" s="1" t="s">
        <v>176</v>
      </c>
      <c r="B203" s="1" t="s">
        <v>932</v>
      </c>
      <c r="C203" s="1" t="s">
        <v>463</v>
      </c>
      <c r="D203" s="1" t="s">
        <v>576</v>
      </c>
      <c r="E203" s="1" t="s">
        <v>477</v>
      </c>
      <c r="G203" s="1" t="s">
        <v>933</v>
      </c>
      <c r="H203" s="1" t="s">
        <v>466</v>
      </c>
    </row>
    <row r="204" spans="1:8">
      <c r="A204" s="1" t="s">
        <v>934</v>
      </c>
      <c r="B204" s="1" t="s">
        <v>935</v>
      </c>
      <c r="C204" s="1" t="s">
        <v>463</v>
      </c>
      <c r="D204" s="1" t="s">
        <v>936</v>
      </c>
      <c r="E204" s="1" t="s">
        <v>937</v>
      </c>
      <c r="G204" s="1" t="s">
        <v>465</v>
      </c>
      <c r="H204" s="1" t="s">
        <v>466</v>
      </c>
    </row>
    <row r="205" spans="1:8">
      <c r="A205" s="1" t="s">
        <v>938</v>
      </c>
      <c r="B205" s="1" t="s">
        <v>939</v>
      </c>
      <c r="C205" s="1" t="s">
        <v>463</v>
      </c>
      <c r="D205" s="1" t="s">
        <v>940</v>
      </c>
      <c r="G205" s="1" t="s">
        <v>465</v>
      </c>
      <c r="H205" s="1" t="s">
        <v>466</v>
      </c>
    </row>
    <row r="206" spans="1:8">
      <c r="A206" s="1" t="s">
        <v>47</v>
      </c>
      <c r="B206" s="1" t="s">
        <v>941</v>
      </c>
      <c r="C206" s="1" t="s">
        <v>463</v>
      </c>
      <c r="D206" s="1" t="s">
        <v>641</v>
      </c>
      <c r="E206" s="1" t="s">
        <v>942</v>
      </c>
      <c r="G206" s="1" t="s">
        <v>465</v>
      </c>
      <c r="H206" s="1" t="s">
        <v>466</v>
      </c>
    </row>
    <row r="207" spans="1:8">
      <c r="A207" s="1" t="s">
        <v>943</v>
      </c>
      <c r="B207" s="1" t="s">
        <v>944</v>
      </c>
      <c r="C207" s="1" t="s">
        <v>463</v>
      </c>
      <c r="D207" s="1" t="s">
        <v>624</v>
      </c>
      <c r="G207" s="1" t="s">
        <v>465</v>
      </c>
      <c r="H207" s="1" t="s">
        <v>466</v>
      </c>
    </row>
    <row r="208" spans="1:8">
      <c r="A208" s="1" t="s">
        <v>945</v>
      </c>
      <c r="B208" s="1" t="s">
        <v>946</v>
      </c>
      <c r="C208" s="1" t="s">
        <v>463</v>
      </c>
      <c r="D208" s="1" t="s">
        <v>947</v>
      </c>
      <c r="G208" s="1" t="s">
        <v>465</v>
      </c>
      <c r="H208" s="1" t="s">
        <v>466</v>
      </c>
    </row>
    <row r="209" spans="1:8">
      <c r="A209" s="1" t="s">
        <v>185</v>
      </c>
      <c r="B209" s="1" t="s">
        <v>948</v>
      </c>
      <c r="C209" s="1" t="s">
        <v>463</v>
      </c>
      <c r="D209" s="1" t="s">
        <v>549</v>
      </c>
      <c r="G209" s="1" t="s">
        <v>465</v>
      </c>
      <c r="H209" s="1" t="s">
        <v>466</v>
      </c>
    </row>
    <row r="210" spans="1:8">
      <c r="A210" s="1" t="s">
        <v>949</v>
      </c>
      <c r="B210" s="1" t="s">
        <v>950</v>
      </c>
      <c r="C210" s="1" t="s">
        <v>463</v>
      </c>
      <c r="D210" s="1" t="s">
        <v>654</v>
      </c>
      <c r="G210" s="1" t="s">
        <v>465</v>
      </c>
      <c r="H210" s="1" t="s">
        <v>466</v>
      </c>
    </row>
    <row r="211" spans="1:8">
      <c r="A211" s="1" t="s">
        <v>951</v>
      </c>
      <c r="B211" s="1" t="s">
        <v>952</v>
      </c>
      <c r="C211" s="1" t="s">
        <v>463</v>
      </c>
      <c r="D211" s="1" t="s">
        <v>525</v>
      </c>
      <c r="G211" s="1" t="s">
        <v>465</v>
      </c>
      <c r="H211" s="1" t="s">
        <v>466</v>
      </c>
    </row>
    <row r="212" spans="1:8">
      <c r="A212" s="1" t="s">
        <v>953</v>
      </c>
      <c r="B212" s="1" t="s">
        <v>954</v>
      </c>
      <c r="C212" s="1" t="s">
        <v>463</v>
      </c>
      <c r="D212" s="1" t="s">
        <v>955</v>
      </c>
      <c r="E212" s="1" t="s">
        <v>956</v>
      </c>
      <c r="G212" s="1" t="s">
        <v>465</v>
      </c>
      <c r="H212" s="1" t="s">
        <v>466</v>
      </c>
    </row>
    <row r="213" spans="1:8">
      <c r="A213" s="1" t="s">
        <v>957</v>
      </c>
      <c r="B213" s="1" t="s">
        <v>958</v>
      </c>
      <c r="C213" s="1" t="s">
        <v>463</v>
      </c>
      <c r="D213" s="1" t="s">
        <v>525</v>
      </c>
      <c r="G213" s="1" t="s">
        <v>465</v>
      </c>
      <c r="H213" s="1" t="s">
        <v>466</v>
      </c>
    </row>
    <row r="214" spans="1:8">
      <c r="A214" s="1" t="s">
        <v>959</v>
      </c>
      <c r="B214" s="1" t="s">
        <v>960</v>
      </c>
      <c r="C214" s="1" t="s">
        <v>463</v>
      </c>
      <c r="D214" s="1" t="s">
        <v>605</v>
      </c>
      <c r="G214" s="1" t="s">
        <v>465</v>
      </c>
      <c r="H214" s="1" t="s">
        <v>466</v>
      </c>
    </row>
    <row r="215" spans="1:8">
      <c r="A215" s="1" t="s">
        <v>961</v>
      </c>
      <c r="B215" s="1" t="s">
        <v>962</v>
      </c>
      <c r="C215" s="1" t="s">
        <v>463</v>
      </c>
      <c r="D215" s="1" t="s">
        <v>963</v>
      </c>
      <c r="G215" s="1" t="s">
        <v>465</v>
      </c>
      <c r="H215" s="1" t="s">
        <v>466</v>
      </c>
    </row>
    <row r="216" spans="1:8">
      <c r="A216" s="1" t="s">
        <v>964</v>
      </c>
      <c r="B216" s="1" t="s">
        <v>965</v>
      </c>
      <c r="C216" s="1" t="s">
        <v>463</v>
      </c>
      <c r="D216" s="1" t="s">
        <v>966</v>
      </c>
      <c r="G216" s="1" t="s">
        <v>465</v>
      </c>
      <c r="H216" s="1" t="s">
        <v>466</v>
      </c>
    </row>
    <row r="217" spans="1:8">
      <c r="A217" s="1" t="s">
        <v>273</v>
      </c>
      <c r="B217" s="1" t="s">
        <v>967</v>
      </c>
      <c r="C217" s="1" t="s">
        <v>463</v>
      </c>
      <c r="D217" s="1" t="s">
        <v>563</v>
      </c>
      <c r="E217" s="1" t="s">
        <v>535</v>
      </c>
      <c r="G217" s="1" t="s">
        <v>465</v>
      </c>
      <c r="H217" s="1" t="s">
        <v>466</v>
      </c>
    </row>
    <row r="218" spans="1:8">
      <c r="A218" s="1" t="s">
        <v>147</v>
      </c>
      <c r="B218" s="1" t="s">
        <v>968</v>
      </c>
      <c r="C218" s="1" t="s">
        <v>463</v>
      </c>
      <c r="D218" s="1" t="s">
        <v>587</v>
      </c>
      <c r="E218" s="1" t="s">
        <v>969</v>
      </c>
      <c r="G218" s="1" t="s">
        <v>465</v>
      </c>
      <c r="H218" s="1" t="s">
        <v>466</v>
      </c>
    </row>
    <row r="219" spans="1:8">
      <c r="A219" s="1" t="s">
        <v>970</v>
      </c>
      <c r="B219" s="1" t="s">
        <v>971</v>
      </c>
      <c r="C219" s="1" t="s">
        <v>463</v>
      </c>
      <c r="D219" s="1" t="s">
        <v>797</v>
      </c>
      <c r="G219" s="1" t="s">
        <v>465</v>
      </c>
      <c r="H219" s="1" t="s">
        <v>466</v>
      </c>
    </row>
    <row r="220" spans="1:8">
      <c r="A220" s="1" t="s">
        <v>972</v>
      </c>
      <c r="B220" s="1" t="s">
        <v>973</v>
      </c>
      <c r="C220" s="1" t="s">
        <v>463</v>
      </c>
      <c r="D220" s="1" t="s">
        <v>757</v>
      </c>
      <c r="G220" s="1" t="s">
        <v>465</v>
      </c>
      <c r="H220" s="1" t="s">
        <v>466</v>
      </c>
    </row>
    <row r="221" spans="1:8">
      <c r="A221" s="1" t="s">
        <v>243</v>
      </c>
      <c r="B221" s="1" t="s">
        <v>974</v>
      </c>
      <c r="C221" s="1" t="s">
        <v>463</v>
      </c>
      <c r="D221" s="1" t="s">
        <v>870</v>
      </c>
      <c r="E221" s="1" t="s">
        <v>614</v>
      </c>
      <c r="G221" s="1" t="s">
        <v>465</v>
      </c>
      <c r="H221" s="1" t="s">
        <v>466</v>
      </c>
    </row>
    <row r="222" spans="1:8">
      <c r="A222" s="1" t="s">
        <v>140</v>
      </c>
      <c r="B222" s="1" t="s">
        <v>975</v>
      </c>
      <c r="C222" s="1" t="s">
        <v>463</v>
      </c>
      <c r="D222" s="1" t="s">
        <v>924</v>
      </c>
      <c r="G222" s="1" t="s">
        <v>465</v>
      </c>
      <c r="H222" s="1" t="s">
        <v>466</v>
      </c>
    </row>
    <row r="223" spans="1:8">
      <c r="A223" s="1" t="s">
        <v>197</v>
      </c>
      <c r="B223" s="1" t="s">
        <v>976</v>
      </c>
      <c r="C223" s="1" t="s">
        <v>463</v>
      </c>
      <c r="D223" s="1" t="s">
        <v>481</v>
      </c>
      <c r="E223" s="1" t="s">
        <v>574</v>
      </c>
      <c r="G223" s="1" t="s">
        <v>465</v>
      </c>
      <c r="H223" s="1" t="s">
        <v>466</v>
      </c>
    </row>
    <row r="224" spans="1:8">
      <c r="A224" s="1" t="s">
        <v>977</v>
      </c>
      <c r="B224" s="1" t="s">
        <v>978</v>
      </c>
      <c r="C224" s="1" t="s">
        <v>463</v>
      </c>
      <c r="D224" s="1" t="s">
        <v>630</v>
      </c>
      <c r="G224" s="1" t="s">
        <v>465</v>
      </c>
      <c r="H224" s="1" t="s">
        <v>466</v>
      </c>
    </row>
    <row r="225" spans="1:8">
      <c r="A225" s="1" t="s">
        <v>286</v>
      </c>
      <c r="B225" s="1" t="s">
        <v>979</v>
      </c>
      <c r="C225" s="1" t="s">
        <v>463</v>
      </c>
      <c r="D225" s="1" t="s">
        <v>522</v>
      </c>
      <c r="E225" s="1" t="s">
        <v>477</v>
      </c>
      <c r="G225" s="1" t="s">
        <v>465</v>
      </c>
      <c r="H225" s="1" t="s">
        <v>466</v>
      </c>
    </row>
    <row r="226" spans="1:8">
      <c r="A226" s="1" t="s">
        <v>980</v>
      </c>
      <c r="B226" s="1" t="s">
        <v>981</v>
      </c>
      <c r="C226" s="1" t="s">
        <v>463</v>
      </c>
      <c r="D226" s="1" t="s">
        <v>880</v>
      </c>
      <c r="G226" s="1" t="s">
        <v>465</v>
      </c>
      <c r="H226" s="1" t="s">
        <v>466</v>
      </c>
    </row>
    <row r="227" spans="1:8">
      <c r="A227" s="1" t="s">
        <v>982</v>
      </c>
      <c r="B227" s="1" t="s">
        <v>983</v>
      </c>
      <c r="C227" s="1" t="s">
        <v>463</v>
      </c>
      <c r="D227" s="1" t="s">
        <v>800</v>
      </c>
      <c r="E227" s="1" t="s">
        <v>613</v>
      </c>
      <c r="G227" s="1" t="s">
        <v>465</v>
      </c>
      <c r="H227" s="1" t="s">
        <v>466</v>
      </c>
    </row>
    <row r="228" spans="1:8">
      <c r="A228" s="1" t="s">
        <v>225</v>
      </c>
      <c r="B228" s="1" t="s">
        <v>984</v>
      </c>
      <c r="C228" s="1" t="s">
        <v>463</v>
      </c>
      <c r="D228" s="1" t="s">
        <v>985</v>
      </c>
      <c r="E228" s="1" t="s">
        <v>986</v>
      </c>
      <c r="G228" s="1" t="s">
        <v>465</v>
      </c>
      <c r="H228" s="1" t="s">
        <v>466</v>
      </c>
    </row>
    <row r="229" spans="1:8">
      <c r="A229" s="1" t="s">
        <v>987</v>
      </c>
      <c r="B229" s="1" t="s">
        <v>988</v>
      </c>
      <c r="C229" s="1" t="s">
        <v>463</v>
      </c>
      <c r="D229" s="1" t="s">
        <v>989</v>
      </c>
      <c r="G229" s="1" t="s">
        <v>465</v>
      </c>
      <c r="H229" s="1" t="s">
        <v>466</v>
      </c>
    </row>
    <row r="230" spans="1:8">
      <c r="A230" s="1" t="s">
        <v>990</v>
      </c>
      <c r="B230" s="1" t="s">
        <v>991</v>
      </c>
      <c r="C230" s="1" t="s">
        <v>463</v>
      </c>
      <c r="D230" s="1" t="s">
        <v>992</v>
      </c>
      <c r="E230" s="1" t="s">
        <v>900</v>
      </c>
      <c r="G230" s="1" t="s">
        <v>465</v>
      </c>
      <c r="H230" s="1" t="s">
        <v>466</v>
      </c>
    </row>
    <row r="231" spans="1:8">
      <c r="A231" s="1" t="s">
        <v>993</v>
      </c>
      <c r="B231" s="1" t="s">
        <v>994</v>
      </c>
      <c r="C231" s="1" t="s">
        <v>463</v>
      </c>
      <c r="D231" s="1" t="s">
        <v>494</v>
      </c>
      <c r="E231" s="1" t="s">
        <v>995</v>
      </c>
      <c r="G231" s="1" t="s">
        <v>465</v>
      </c>
      <c r="H231" s="1" t="s">
        <v>466</v>
      </c>
    </row>
    <row r="232" spans="1:8">
      <c r="A232" s="1" t="s">
        <v>996</v>
      </c>
      <c r="B232" s="1" t="s">
        <v>997</v>
      </c>
      <c r="C232" s="1" t="s">
        <v>463</v>
      </c>
      <c r="D232" s="1" t="s">
        <v>998</v>
      </c>
      <c r="G232" s="1" t="s">
        <v>465</v>
      </c>
      <c r="H232" s="1" t="s">
        <v>466</v>
      </c>
    </row>
    <row r="233" spans="1:8">
      <c r="A233" s="1" t="s">
        <v>999</v>
      </c>
      <c r="B233" s="1" t="s">
        <v>1000</v>
      </c>
      <c r="C233" s="1" t="s">
        <v>463</v>
      </c>
      <c r="D233" s="1" t="s">
        <v>525</v>
      </c>
      <c r="G233" s="1" t="s">
        <v>465</v>
      </c>
      <c r="H233" s="1" t="s">
        <v>466</v>
      </c>
    </row>
    <row r="234" spans="1:8">
      <c r="A234" s="1" t="s">
        <v>1001</v>
      </c>
      <c r="B234" s="1" t="s">
        <v>1002</v>
      </c>
      <c r="C234" s="1" t="s">
        <v>463</v>
      </c>
      <c r="D234" s="1" t="s">
        <v>517</v>
      </c>
      <c r="G234" s="1" t="s">
        <v>465</v>
      </c>
      <c r="H234" s="1" t="s">
        <v>466</v>
      </c>
    </row>
    <row r="235" spans="1:8">
      <c r="A235" s="1" t="s">
        <v>129</v>
      </c>
      <c r="B235" s="1" t="s">
        <v>1003</v>
      </c>
      <c r="C235" s="1" t="s">
        <v>463</v>
      </c>
      <c r="D235" s="1" t="s">
        <v>1004</v>
      </c>
      <c r="E235" s="1" t="s">
        <v>706</v>
      </c>
      <c r="F235" s="1" t="s">
        <v>497</v>
      </c>
      <c r="G235" s="1" t="s">
        <v>465</v>
      </c>
      <c r="H235" s="1" t="s">
        <v>466</v>
      </c>
    </row>
    <row r="236" spans="1:8">
      <c r="A236" s="1" t="s">
        <v>1005</v>
      </c>
      <c r="B236" s="1" t="s">
        <v>1006</v>
      </c>
      <c r="C236" s="1" t="s">
        <v>463</v>
      </c>
      <c r="D236" s="1" t="s">
        <v>1007</v>
      </c>
      <c r="G236" s="1" t="s">
        <v>465</v>
      </c>
      <c r="H236" s="1" t="s">
        <v>466</v>
      </c>
    </row>
    <row r="237" spans="1:8">
      <c r="A237" s="1" t="s">
        <v>1008</v>
      </c>
      <c r="B237" s="1" t="s">
        <v>1009</v>
      </c>
      <c r="C237" s="1" t="s">
        <v>463</v>
      </c>
      <c r="D237" s="1" t="s">
        <v>1010</v>
      </c>
      <c r="G237" s="1" t="s">
        <v>465</v>
      </c>
      <c r="H237" s="1" t="s">
        <v>466</v>
      </c>
    </row>
    <row r="238" spans="1:8">
      <c r="A238" s="1" t="s">
        <v>89</v>
      </c>
      <c r="B238" s="1" t="s">
        <v>1011</v>
      </c>
      <c r="C238" s="1" t="s">
        <v>463</v>
      </c>
      <c r="D238" s="1" t="s">
        <v>605</v>
      </c>
      <c r="E238" s="1" t="s">
        <v>606</v>
      </c>
      <c r="G238" s="1" t="s">
        <v>465</v>
      </c>
      <c r="H238" s="1" t="s">
        <v>466</v>
      </c>
    </row>
    <row r="239" spans="1:8">
      <c r="A239" s="1" t="s">
        <v>137</v>
      </c>
      <c r="B239" s="1" t="s">
        <v>1012</v>
      </c>
      <c r="C239" s="1" t="s">
        <v>463</v>
      </c>
      <c r="D239" s="1" t="s">
        <v>1013</v>
      </c>
      <c r="G239" s="1" t="s">
        <v>465</v>
      </c>
      <c r="H239" s="1" t="s">
        <v>466</v>
      </c>
    </row>
    <row r="240" spans="1:8">
      <c r="A240" s="1" t="s">
        <v>1014</v>
      </c>
      <c r="B240" s="1" t="s">
        <v>1015</v>
      </c>
      <c r="C240" s="1" t="s">
        <v>463</v>
      </c>
      <c r="D240" s="1" t="s">
        <v>853</v>
      </c>
      <c r="G240" s="1" t="s">
        <v>465</v>
      </c>
      <c r="H240" s="1" t="s">
        <v>466</v>
      </c>
    </row>
    <row r="241" spans="1:8">
      <c r="A241" s="1" t="s">
        <v>1016</v>
      </c>
      <c r="B241" s="1" t="s">
        <v>1017</v>
      </c>
      <c r="C241" s="1" t="s">
        <v>463</v>
      </c>
      <c r="D241" s="1" t="s">
        <v>720</v>
      </c>
      <c r="E241" s="1" t="s">
        <v>1018</v>
      </c>
      <c r="G241" s="1" t="s">
        <v>465</v>
      </c>
      <c r="H241" s="1" t="s">
        <v>466</v>
      </c>
    </row>
    <row r="242" spans="1:8">
      <c r="A242" s="1" t="s">
        <v>1019</v>
      </c>
      <c r="B242" s="1" t="s">
        <v>1020</v>
      </c>
      <c r="C242" s="1" t="s">
        <v>463</v>
      </c>
      <c r="D242" s="1" t="s">
        <v>1021</v>
      </c>
      <c r="G242" s="1" t="s">
        <v>465</v>
      </c>
      <c r="H242" s="1" t="s">
        <v>466</v>
      </c>
    </row>
    <row r="243" spans="1:8">
      <c r="A243" s="1" t="s">
        <v>1022</v>
      </c>
      <c r="B243" s="1" t="s">
        <v>1023</v>
      </c>
      <c r="C243" s="1" t="s">
        <v>463</v>
      </c>
      <c r="D243" s="1" t="s">
        <v>1024</v>
      </c>
      <c r="G243" s="1" t="s">
        <v>465</v>
      </c>
      <c r="H243" s="1" t="s">
        <v>466</v>
      </c>
    </row>
    <row r="244" spans="1:8">
      <c r="A244" s="1" t="s">
        <v>1025</v>
      </c>
      <c r="B244" s="1" t="s">
        <v>1026</v>
      </c>
      <c r="C244" s="1" t="s">
        <v>463</v>
      </c>
      <c r="D244" s="1" t="s">
        <v>1027</v>
      </c>
      <c r="E244" s="1" t="s">
        <v>900</v>
      </c>
      <c r="G244" s="1" t="s">
        <v>465</v>
      </c>
      <c r="H244" s="1" t="s">
        <v>466</v>
      </c>
    </row>
    <row r="245" spans="1:8">
      <c r="A245" s="1" t="s">
        <v>1028</v>
      </c>
      <c r="B245" s="1" t="s">
        <v>1029</v>
      </c>
      <c r="C245" s="1" t="s">
        <v>463</v>
      </c>
      <c r="D245" s="1" t="s">
        <v>1030</v>
      </c>
      <c r="G245" s="1" t="s">
        <v>465</v>
      </c>
      <c r="H245" s="1" t="s">
        <v>466</v>
      </c>
    </row>
    <row r="246" spans="1:8">
      <c r="A246" s="1" t="s">
        <v>1031</v>
      </c>
      <c r="B246" s="1" t="s">
        <v>1032</v>
      </c>
      <c r="C246" s="1" t="s">
        <v>463</v>
      </c>
      <c r="D246" s="1" t="s">
        <v>563</v>
      </c>
      <c r="G246" s="1" t="s">
        <v>465</v>
      </c>
      <c r="H246" s="1" t="s">
        <v>466</v>
      </c>
    </row>
    <row r="247" spans="1:8">
      <c r="A247" s="1" t="s">
        <v>1033</v>
      </c>
      <c r="B247" s="1" t="s">
        <v>1034</v>
      </c>
      <c r="C247" s="1" t="s">
        <v>463</v>
      </c>
      <c r="D247" s="1" t="s">
        <v>605</v>
      </c>
      <c r="E247" s="1" t="s">
        <v>574</v>
      </c>
      <c r="G247" s="1" t="s">
        <v>465</v>
      </c>
      <c r="H247" s="1" t="s">
        <v>466</v>
      </c>
    </row>
    <row r="248" spans="1:8">
      <c r="A248" s="1" t="s">
        <v>1035</v>
      </c>
      <c r="B248" s="1" t="s">
        <v>1036</v>
      </c>
      <c r="C248" s="1" t="s">
        <v>463</v>
      </c>
      <c r="D248" s="1" t="s">
        <v>1037</v>
      </c>
      <c r="G248" s="1" t="s">
        <v>465</v>
      </c>
      <c r="H248" s="1" t="s">
        <v>466</v>
      </c>
    </row>
    <row r="249" spans="1:8">
      <c r="A249" s="1" t="s">
        <v>1038</v>
      </c>
      <c r="B249" s="1" t="s">
        <v>1039</v>
      </c>
      <c r="C249" s="1" t="s">
        <v>463</v>
      </c>
      <c r="D249" s="1" t="s">
        <v>525</v>
      </c>
      <c r="G249" s="1" t="s">
        <v>933</v>
      </c>
      <c r="H249" s="1" t="s">
        <v>466</v>
      </c>
    </row>
    <row r="250" spans="1:8">
      <c r="A250" s="1" t="s">
        <v>1040</v>
      </c>
      <c r="B250" s="1" t="s">
        <v>1041</v>
      </c>
      <c r="C250" s="1" t="s">
        <v>463</v>
      </c>
      <c r="D250" s="1" t="s">
        <v>1042</v>
      </c>
      <c r="G250" s="1" t="s">
        <v>465</v>
      </c>
      <c r="H250" s="1" t="s">
        <v>466</v>
      </c>
    </row>
    <row r="251" spans="1:8">
      <c r="A251" s="1" t="s">
        <v>183</v>
      </c>
      <c r="B251" s="1" t="s">
        <v>1043</v>
      </c>
      <c r="C251" s="1" t="s">
        <v>463</v>
      </c>
      <c r="D251" s="1" t="s">
        <v>751</v>
      </c>
      <c r="E251" s="1" t="s">
        <v>477</v>
      </c>
      <c r="G251" s="1" t="s">
        <v>465</v>
      </c>
      <c r="H251" s="1" t="s">
        <v>466</v>
      </c>
    </row>
    <row r="252" spans="1:8">
      <c r="A252" s="1" t="s">
        <v>1044</v>
      </c>
      <c r="B252" s="1" t="s">
        <v>1045</v>
      </c>
      <c r="C252" s="1" t="s">
        <v>463</v>
      </c>
      <c r="D252" s="1" t="s">
        <v>674</v>
      </c>
      <c r="E252" s="1" t="s">
        <v>491</v>
      </c>
      <c r="G252" s="1" t="s">
        <v>502</v>
      </c>
      <c r="H252" s="1" t="s">
        <v>466</v>
      </c>
    </row>
    <row r="253" spans="1:8">
      <c r="A253" s="1" t="s">
        <v>333</v>
      </c>
      <c r="B253" s="1" t="s">
        <v>1046</v>
      </c>
      <c r="C253" s="1" t="s">
        <v>463</v>
      </c>
      <c r="D253" s="1" t="s">
        <v>487</v>
      </c>
      <c r="E253" s="1" t="s">
        <v>497</v>
      </c>
      <c r="G253" s="1" t="s">
        <v>465</v>
      </c>
      <c r="H253" s="1" t="s">
        <v>466</v>
      </c>
    </row>
    <row r="254" spans="1:8">
      <c r="A254" s="1" t="s">
        <v>1047</v>
      </c>
      <c r="B254" s="1" t="s">
        <v>1048</v>
      </c>
      <c r="C254" s="1" t="s">
        <v>463</v>
      </c>
      <c r="D254" s="1" t="s">
        <v>720</v>
      </c>
      <c r="G254" s="1" t="s">
        <v>465</v>
      </c>
      <c r="H254" s="1" t="s">
        <v>466</v>
      </c>
    </row>
    <row r="255" spans="1:8">
      <c r="A255" s="1" t="s">
        <v>1049</v>
      </c>
      <c r="B255" s="1" t="s">
        <v>1050</v>
      </c>
      <c r="C255" s="1" t="s">
        <v>463</v>
      </c>
      <c r="D255" s="1" t="s">
        <v>556</v>
      </c>
      <c r="E255" s="1" t="s">
        <v>627</v>
      </c>
      <c r="F255" s="1" t="s">
        <v>1051</v>
      </c>
      <c r="G255" s="1" t="s">
        <v>478</v>
      </c>
      <c r="H255" s="1" t="s">
        <v>466</v>
      </c>
    </row>
    <row r="256" spans="1:8">
      <c r="A256" s="1" t="s">
        <v>250</v>
      </c>
      <c r="B256" s="1" t="s">
        <v>1052</v>
      </c>
      <c r="C256" s="1" t="s">
        <v>463</v>
      </c>
      <c r="D256" s="1" t="s">
        <v>870</v>
      </c>
      <c r="E256" s="1" t="s">
        <v>614</v>
      </c>
      <c r="G256" s="1" t="s">
        <v>465</v>
      </c>
      <c r="H256" s="1" t="s">
        <v>466</v>
      </c>
    </row>
    <row r="257" spans="1:8">
      <c r="A257" s="1" t="s">
        <v>1053</v>
      </c>
      <c r="B257" s="1" t="s">
        <v>1054</v>
      </c>
      <c r="C257" s="1" t="s">
        <v>463</v>
      </c>
      <c r="D257" s="1" t="s">
        <v>605</v>
      </c>
      <c r="G257" s="1" t="s">
        <v>465</v>
      </c>
      <c r="H257" s="1" t="s">
        <v>466</v>
      </c>
    </row>
    <row r="258" spans="1:8">
      <c r="A258" s="1" t="s">
        <v>235</v>
      </c>
      <c r="B258" s="1" t="s">
        <v>1055</v>
      </c>
      <c r="C258" s="1" t="s">
        <v>463</v>
      </c>
      <c r="D258" s="1" t="s">
        <v>556</v>
      </c>
      <c r="E258" s="1" t="s">
        <v>1051</v>
      </c>
      <c r="G258" s="1" t="s">
        <v>465</v>
      </c>
      <c r="H258" s="1" t="s">
        <v>466</v>
      </c>
    </row>
    <row r="259" spans="1:8">
      <c r="A259" s="1" t="s">
        <v>1056</v>
      </c>
      <c r="B259" s="1" t="s">
        <v>1057</v>
      </c>
      <c r="C259" s="1" t="s">
        <v>463</v>
      </c>
      <c r="D259" s="1" t="s">
        <v>800</v>
      </c>
      <c r="E259" s="1" t="s">
        <v>1058</v>
      </c>
      <c r="G259" s="1" t="s">
        <v>465</v>
      </c>
      <c r="H259" s="1" t="s">
        <v>466</v>
      </c>
    </row>
    <row r="260" spans="1:8">
      <c r="A260" s="1" t="s">
        <v>178</v>
      </c>
      <c r="B260" s="1" t="s">
        <v>1059</v>
      </c>
      <c r="C260" s="1" t="s">
        <v>463</v>
      </c>
      <c r="D260" s="1" t="s">
        <v>751</v>
      </c>
      <c r="E260" s="1" t="s">
        <v>787</v>
      </c>
      <c r="G260" s="1" t="s">
        <v>465</v>
      </c>
      <c r="H260" s="1" t="s">
        <v>466</v>
      </c>
    </row>
    <row r="261" spans="1:8">
      <c r="A261" s="1" t="s">
        <v>1060</v>
      </c>
      <c r="B261" s="1" t="s">
        <v>1061</v>
      </c>
      <c r="C261" s="1" t="s">
        <v>463</v>
      </c>
      <c r="D261" s="1" t="s">
        <v>662</v>
      </c>
      <c r="G261" s="1" t="s">
        <v>465</v>
      </c>
      <c r="H261" s="1" t="s">
        <v>466</v>
      </c>
    </row>
    <row r="262" spans="1:8">
      <c r="A262" s="1" t="s">
        <v>1062</v>
      </c>
      <c r="B262" s="1" t="s">
        <v>1063</v>
      </c>
      <c r="C262" s="1" t="s">
        <v>463</v>
      </c>
      <c r="D262" s="1" t="s">
        <v>1064</v>
      </c>
      <c r="G262" s="1" t="s">
        <v>465</v>
      </c>
      <c r="H262" s="1" t="s">
        <v>466</v>
      </c>
    </row>
    <row r="263" spans="1:8">
      <c r="A263" s="1" t="s">
        <v>1065</v>
      </c>
      <c r="B263" s="1" t="s">
        <v>1066</v>
      </c>
      <c r="C263" s="1" t="s">
        <v>463</v>
      </c>
      <c r="D263" s="1" t="s">
        <v>496</v>
      </c>
      <c r="G263" s="1" t="s">
        <v>465</v>
      </c>
      <c r="H263" s="1" t="s">
        <v>466</v>
      </c>
    </row>
    <row r="264" spans="1:8">
      <c r="A264" s="1" t="s">
        <v>78</v>
      </c>
      <c r="B264" s="1" t="s">
        <v>1067</v>
      </c>
      <c r="C264" s="1" t="s">
        <v>463</v>
      </c>
      <c r="D264" s="1" t="s">
        <v>674</v>
      </c>
      <c r="E264" s="1" t="s">
        <v>642</v>
      </c>
      <c r="G264" s="1" t="s">
        <v>465</v>
      </c>
      <c r="H264" s="1" t="s">
        <v>466</v>
      </c>
    </row>
    <row r="265" spans="1:8">
      <c r="A265" s="1" t="s">
        <v>1068</v>
      </c>
      <c r="B265" s="1" t="s">
        <v>1069</v>
      </c>
      <c r="C265" s="1" t="s">
        <v>463</v>
      </c>
      <c r="D265" s="1" t="s">
        <v>494</v>
      </c>
      <c r="G265" s="1" t="s">
        <v>465</v>
      </c>
      <c r="H265" s="1" t="s">
        <v>466</v>
      </c>
    </row>
    <row r="266" spans="1:8">
      <c r="A266" s="1" t="s">
        <v>253</v>
      </c>
      <c r="B266" s="1" t="s">
        <v>1070</v>
      </c>
      <c r="C266" s="1" t="s">
        <v>463</v>
      </c>
      <c r="D266" s="1" t="s">
        <v>909</v>
      </c>
      <c r="E266" s="1" t="s">
        <v>1071</v>
      </c>
      <c r="G266" s="1" t="s">
        <v>465</v>
      </c>
      <c r="H266" s="1" t="s">
        <v>466</v>
      </c>
    </row>
    <row r="267" spans="1:8">
      <c r="A267" s="1" t="s">
        <v>1072</v>
      </c>
      <c r="B267" s="1" t="s">
        <v>1073</v>
      </c>
      <c r="C267" s="1" t="s">
        <v>463</v>
      </c>
      <c r="D267" s="1" t="s">
        <v>563</v>
      </c>
      <c r="G267" s="1" t="s">
        <v>465</v>
      </c>
      <c r="H267" s="1" t="s">
        <v>466</v>
      </c>
    </row>
    <row r="268" spans="1:8">
      <c r="A268" s="1" t="s">
        <v>1074</v>
      </c>
      <c r="B268" s="1" t="s">
        <v>1075</v>
      </c>
      <c r="C268" s="1" t="s">
        <v>463</v>
      </c>
      <c r="D268" s="1" t="s">
        <v>1064</v>
      </c>
      <c r="G268" s="1" t="s">
        <v>465</v>
      </c>
      <c r="H268" s="1" t="s">
        <v>466</v>
      </c>
    </row>
    <row r="269" spans="1:8">
      <c r="A269" s="1" t="s">
        <v>1076</v>
      </c>
      <c r="B269" s="1" t="s">
        <v>1077</v>
      </c>
      <c r="C269" s="1" t="s">
        <v>463</v>
      </c>
      <c r="D269" s="1" t="s">
        <v>494</v>
      </c>
      <c r="E269" s="1" t="s">
        <v>1078</v>
      </c>
      <c r="G269" s="1" t="s">
        <v>465</v>
      </c>
      <c r="H269" s="1" t="s">
        <v>466</v>
      </c>
    </row>
    <row r="270" spans="1:8">
      <c r="A270" s="1" t="s">
        <v>219</v>
      </c>
      <c r="B270" s="1" t="s">
        <v>1079</v>
      </c>
      <c r="C270" s="1" t="s">
        <v>463</v>
      </c>
      <c r="D270" s="1" t="s">
        <v>469</v>
      </c>
      <c r="E270" s="1" t="s">
        <v>723</v>
      </c>
      <c r="G270" s="1" t="s">
        <v>465</v>
      </c>
      <c r="H270" s="1" t="s">
        <v>466</v>
      </c>
    </row>
    <row r="271" spans="1:8">
      <c r="A271" s="1" t="s">
        <v>1080</v>
      </c>
      <c r="B271" s="1" t="s">
        <v>1081</v>
      </c>
      <c r="C271" s="1" t="s">
        <v>463</v>
      </c>
      <c r="G271" s="1" t="s">
        <v>502</v>
      </c>
      <c r="H271" s="1" t="s">
        <v>466</v>
      </c>
    </row>
    <row r="272" spans="1:8">
      <c r="A272" s="1" t="s">
        <v>1082</v>
      </c>
      <c r="B272" s="1" t="s">
        <v>1083</v>
      </c>
      <c r="C272" s="1" t="s">
        <v>463</v>
      </c>
      <c r="D272" s="1" t="s">
        <v>797</v>
      </c>
      <c r="E272" s="1" t="s">
        <v>713</v>
      </c>
      <c r="G272" s="1" t="s">
        <v>465</v>
      </c>
      <c r="H272" s="1" t="s">
        <v>466</v>
      </c>
    </row>
    <row r="273" spans="1:8">
      <c r="A273" s="1" t="s">
        <v>1084</v>
      </c>
      <c r="B273" s="1" t="s">
        <v>1085</v>
      </c>
      <c r="C273" s="1" t="s">
        <v>463</v>
      </c>
      <c r="D273" s="1" t="s">
        <v>484</v>
      </c>
      <c r="E273" s="1" t="s">
        <v>1086</v>
      </c>
      <c r="G273" s="1" t="s">
        <v>465</v>
      </c>
      <c r="H273" s="1" t="s">
        <v>466</v>
      </c>
    </row>
    <row r="274" spans="1:8">
      <c r="A274" s="1" t="s">
        <v>1087</v>
      </c>
      <c r="B274" s="1" t="s">
        <v>1088</v>
      </c>
      <c r="C274" s="1" t="s">
        <v>463</v>
      </c>
      <c r="D274" s="1" t="s">
        <v>748</v>
      </c>
      <c r="G274" s="1" t="s">
        <v>465</v>
      </c>
      <c r="H274" s="1" t="s">
        <v>466</v>
      </c>
    </row>
    <row r="275" spans="1:8">
      <c r="A275" s="1" t="s">
        <v>385</v>
      </c>
      <c r="B275" s="1" t="s">
        <v>1089</v>
      </c>
      <c r="C275" s="1" t="s">
        <v>463</v>
      </c>
      <c r="D275" s="1" t="s">
        <v>641</v>
      </c>
      <c r="E275" s="1" t="s">
        <v>765</v>
      </c>
      <c r="G275" s="1" t="s">
        <v>465</v>
      </c>
      <c r="H275" s="1" t="s">
        <v>466</v>
      </c>
    </row>
    <row r="276" spans="1:8">
      <c r="A276" s="1" t="s">
        <v>1090</v>
      </c>
      <c r="B276" s="1" t="s">
        <v>1091</v>
      </c>
      <c r="C276" s="1" t="s">
        <v>463</v>
      </c>
      <c r="D276" s="1" t="s">
        <v>720</v>
      </c>
      <c r="E276" s="1" t="s">
        <v>523</v>
      </c>
      <c r="G276" s="1" t="s">
        <v>465</v>
      </c>
      <c r="H276" s="1" t="s">
        <v>466</v>
      </c>
    </row>
    <row r="277" spans="1:8">
      <c r="A277" s="1" t="s">
        <v>154</v>
      </c>
      <c r="B277" s="1" t="s">
        <v>1092</v>
      </c>
      <c r="C277" s="1" t="s">
        <v>463</v>
      </c>
      <c r="D277" s="1" t="s">
        <v>1093</v>
      </c>
      <c r="G277" s="1" t="s">
        <v>551</v>
      </c>
      <c r="H277" s="1" t="s">
        <v>466</v>
      </c>
    </row>
    <row r="278" spans="1:8">
      <c r="A278" s="1" t="s">
        <v>60</v>
      </c>
      <c r="B278" s="1" t="s">
        <v>1094</v>
      </c>
      <c r="C278" s="1" t="s">
        <v>463</v>
      </c>
      <c r="D278" s="1" t="s">
        <v>639</v>
      </c>
      <c r="E278" s="1" t="s">
        <v>520</v>
      </c>
      <c r="G278" s="1" t="s">
        <v>465</v>
      </c>
      <c r="H278" s="1" t="s">
        <v>466</v>
      </c>
    </row>
    <row r="279" spans="1:8">
      <c r="A279" s="1" t="s">
        <v>1095</v>
      </c>
      <c r="B279" s="1" t="s">
        <v>1096</v>
      </c>
      <c r="C279" s="1" t="s">
        <v>463</v>
      </c>
      <c r="D279" s="1" t="s">
        <v>630</v>
      </c>
      <c r="G279" s="1" t="s">
        <v>465</v>
      </c>
      <c r="H279" s="1" t="s">
        <v>466</v>
      </c>
    </row>
    <row r="280" spans="1:8">
      <c r="A280" s="1" t="s">
        <v>1097</v>
      </c>
      <c r="B280" s="1" t="s">
        <v>1098</v>
      </c>
      <c r="C280" s="1" t="s">
        <v>463</v>
      </c>
      <c r="D280" s="1" t="s">
        <v>683</v>
      </c>
      <c r="G280" s="1" t="s">
        <v>465</v>
      </c>
      <c r="H280" s="1" t="s">
        <v>466</v>
      </c>
    </row>
    <row r="281" spans="1:8">
      <c r="A281" s="1" t="s">
        <v>1099</v>
      </c>
      <c r="B281" s="1" t="s">
        <v>1100</v>
      </c>
      <c r="C281" s="1" t="s">
        <v>463</v>
      </c>
      <c r="D281" s="1" t="s">
        <v>800</v>
      </c>
      <c r="G281" s="1" t="s">
        <v>465</v>
      </c>
      <c r="H281" s="1" t="s">
        <v>466</v>
      </c>
    </row>
    <row r="282" spans="1:8">
      <c r="A282" s="1" t="s">
        <v>246</v>
      </c>
      <c r="B282" s="1" t="s">
        <v>1101</v>
      </c>
      <c r="C282" s="1" t="s">
        <v>463</v>
      </c>
      <c r="D282" s="1" t="s">
        <v>870</v>
      </c>
      <c r="E282" s="1" t="s">
        <v>614</v>
      </c>
      <c r="G282" s="1" t="s">
        <v>465</v>
      </c>
      <c r="H282" s="1" t="s">
        <v>466</v>
      </c>
    </row>
    <row r="283" spans="1:8">
      <c r="A283" s="1" t="s">
        <v>135</v>
      </c>
      <c r="B283" s="1" t="s">
        <v>1102</v>
      </c>
      <c r="C283" s="1" t="s">
        <v>1103</v>
      </c>
      <c r="G283" s="1" t="s">
        <v>465</v>
      </c>
      <c r="H283" s="1" t="s">
        <v>466</v>
      </c>
    </row>
    <row r="284" spans="1:8">
      <c r="A284" s="1" t="s">
        <v>1104</v>
      </c>
      <c r="B284" s="1" t="s">
        <v>1105</v>
      </c>
      <c r="C284" s="1" t="s">
        <v>463</v>
      </c>
      <c r="D284" s="1" t="s">
        <v>1106</v>
      </c>
      <c r="G284" s="1" t="s">
        <v>465</v>
      </c>
      <c r="H284" s="1" t="s">
        <v>466</v>
      </c>
    </row>
    <row r="285" spans="1:8">
      <c r="A285" s="1" t="s">
        <v>295</v>
      </c>
      <c r="B285" s="1" t="s">
        <v>1107</v>
      </c>
      <c r="C285" s="1" t="s">
        <v>463</v>
      </c>
      <c r="D285" s="1" t="s">
        <v>561</v>
      </c>
      <c r="E285" s="1" t="s">
        <v>592</v>
      </c>
      <c r="G285" s="1" t="s">
        <v>465</v>
      </c>
      <c r="H285" s="1" t="s">
        <v>466</v>
      </c>
    </row>
    <row r="286" spans="1:8">
      <c r="A286" s="1" t="s">
        <v>127</v>
      </c>
      <c r="B286" s="1" t="s">
        <v>1108</v>
      </c>
      <c r="C286" s="1" t="s">
        <v>463</v>
      </c>
      <c r="D286" s="1" t="s">
        <v>1004</v>
      </c>
      <c r="E286" s="1" t="s">
        <v>706</v>
      </c>
      <c r="F286" s="1" t="s">
        <v>497</v>
      </c>
      <c r="G286" s="1" t="s">
        <v>465</v>
      </c>
      <c r="H286" s="1" t="s">
        <v>466</v>
      </c>
    </row>
    <row r="287" spans="1:8">
      <c r="A287" s="1" t="s">
        <v>1109</v>
      </c>
      <c r="B287" s="1" t="s">
        <v>1110</v>
      </c>
      <c r="C287" s="1" t="s">
        <v>463</v>
      </c>
      <c r="D287" s="1" t="s">
        <v>1111</v>
      </c>
      <c r="G287" s="1" t="s">
        <v>465</v>
      </c>
      <c r="H287" s="1" t="s">
        <v>466</v>
      </c>
    </row>
    <row r="288" spans="1:8">
      <c r="A288" s="1" t="s">
        <v>1112</v>
      </c>
      <c r="B288" s="1" t="s">
        <v>1113</v>
      </c>
      <c r="C288" s="1" t="s">
        <v>463</v>
      </c>
      <c r="D288" s="1" t="s">
        <v>1114</v>
      </c>
      <c r="G288" s="1" t="s">
        <v>465</v>
      </c>
      <c r="H288" s="1" t="s">
        <v>466</v>
      </c>
    </row>
    <row r="289" spans="1:8">
      <c r="A289" s="1" t="s">
        <v>131</v>
      </c>
      <c r="B289" s="1" t="s">
        <v>1115</v>
      </c>
      <c r="C289" s="1" t="s">
        <v>463</v>
      </c>
      <c r="D289" s="1" t="s">
        <v>1116</v>
      </c>
      <c r="E289" s="1" t="s">
        <v>627</v>
      </c>
      <c r="G289" s="1" t="s">
        <v>465</v>
      </c>
      <c r="H289" s="1" t="s">
        <v>466</v>
      </c>
    </row>
    <row r="290" spans="1:8">
      <c r="A290" s="1" t="s">
        <v>1117</v>
      </c>
      <c r="B290" s="1" t="s">
        <v>1118</v>
      </c>
      <c r="C290" s="1" t="s">
        <v>463</v>
      </c>
      <c r="D290" s="1" t="s">
        <v>481</v>
      </c>
      <c r="G290" s="1" t="s">
        <v>465</v>
      </c>
      <c r="H290" s="1" t="s">
        <v>466</v>
      </c>
    </row>
    <row r="291" spans="1:8">
      <c r="A291" s="1" t="s">
        <v>1119</v>
      </c>
      <c r="B291" s="1" t="s">
        <v>1120</v>
      </c>
      <c r="C291" s="1" t="s">
        <v>463</v>
      </c>
      <c r="D291" s="1" t="s">
        <v>1121</v>
      </c>
      <c r="G291" s="1" t="s">
        <v>465</v>
      </c>
      <c r="H291" s="1" t="s">
        <v>466</v>
      </c>
    </row>
    <row r="292" spans="1:8">
      <c r="A292" s="1" t="s">
        <v>1122</v>
      </c>
      <c r="B292" s="1" t="s">
        <v>1123</v>
      </c>
      <c r="C292" s="1" t="s">
        <v>463</v>
      </c>
      <c r="D292" s="1" t="s">
        <v>1124</v>
      </c>
      <c r="G292" s="1" t="s">
        <v>465</v>
      </c>
      <c r="H292" s="1" t="s">
        <v>466</v>
      </c>
    </row>
    <row r="293" spans="1:8">
      <c r="A293" s="1" t="s">
        <v>1125</v>
      </c>
      <c r="B293" s="1" t="s">
        <v>1126</v>
      </c>
      <c r="C293" s="1" t="s">
        <v>463</v>
      </c>
      <c r="D293" s="1" t="s">
        <v>867</v>
      </c>
      <c r="G293" s="1" t="s">
        <v>465</v>
      </c>
      <c r="H293" s="1" t="s">
        <v>466</v>
      </c>
    </row>
    <row r="294" spans="1:8">
      <c r="A294" s="1" t="s">
        <v>1127</v>
      </c>
      <c r="B294" s="1" t="s">
        <v>1128</v>
      </c>
      <c r="C294" s="1" t="s">
        <v>463</v>
      </c>
      <c r="D294" s="1" t="s">
        <v>1129</v>
      </c>
      <c r="G294" s="1" t="s">
        <v>465</v>
      </c>
      <c r="H294" s="1" t="s">
        <v>466</v>
      </c>
    </row>
    <row r="295" spans="1:8">
      <c r="A295" s="1" t="s">
        <v>1130</v>
      </c>
      <c r="B295" s="1" t="s">
        <v>1131</v>
      </c>
      <c r="C295" s="1" t="s">
        <v>463</v>
      </c>
      <c r="D295" s="1" t="s">
        <v>1093</v>
      </c>
      <c r="G295" s="1" t="s">
        <v>465</v>
      </c>
      <c r="H295" s="1" t="s">
        <v>466</v>
      </c>
    </row>
    <row r="296" spans="1:8">
      <c r="A296" s="1" t="s">
        <v>1132</v>
      </c>
      <c r="B296" s="1" t="s">
        <v>1133</v>
      </c>
      <c r="C296" s="1" t="s">
        <v>463</v>
      </c>
      <c r="D296" s="1" t="s">
        <v>1134</v>
      </c>
      <c r="G296" s="1" t="s">
        <v>465</v>
      </c>
      <c r="H296" s="1" t="s">
        <v>466</v>
      </c>
    </row>
    <row r="297" spans="1:8">
      <c r="A297" s="1" t="s">
        <v>1135</v>
      </c>
      <c r="B297" s="1" t="s">
        <v>1136</v>
      </c>
      <c r="C297" s="1" t="s">
        <v>463</v>
      </c>
      <c r="D297" s="1" t="s">
        <v>1137</v>
      </c>
      <c r="G297" s="1" t="s">
        <v>465</v>
      </c>
      <c r="H297" s="1" t="s">
        <v>466</v>
      </c>
    </row>
    <row r="298" spans="1:8">
      <c r="A298" s="1" t="s">
        <v>212</v>
      </c>
      <c r="B298" s="1" t="s">
        <v>1138</v>
      </c>
      <c r="C298" s="1" t="s">
        <v>463</v>
      </c>
      <c r="D298" s="1" t="s">
        <v>1139</v>
      </c>
      <c r="G298" s="1" t="s">
        <v>465</v>
      </c>
      <c r="H298" s="1" t="s">
        <v>466</v>
      </c>
    </row>
    <row r="299" spans="1:8">
      <c r="A299" s="1" t="s">
        <v>1140</v>
      </c>
      <c r="B299" s="1" t="s">
        <v>1141</v>
      </c>
      <c r="C299" s="1" t="s">
        <v>463</v>
      </c>
      <c r="D299" s="1" t="s">
        <v>522</v>
      </c>
      <c r="E299" s="1" t="s">
        <v>1142</v>
      </c>
      <c r="G299" s="1" t="s">
        <v>465</v>
      </c>
      <c r="H299" s="1" t="s">
        <v>466</v>
      </c>
    </row>
    <row r="300" spans="1:8">
      <c r="A300" s="1" t="s">
        <v>1143</v>
      </c>
      <c r="B300" s="1" t="s">
        <v>1144</v>
      </c>
      <c r="C300" s="1" t="s">
        <v>463</v>
      </c>
      <c r="D300" s="1" t="s">
        <v>687</v>
      </c>
      <c r="G300" s="1" t="s">
        <v>465</v>
      </c>
      <c r="H300" s="1" t="s">
        <v>466</v>
      </c>
    </row>
    <row r="301" spans="1:8">
      <c r="A301" s="1" t="s">
        <v>369</v>
      </c>
      <c r="B301" s="1" t="s">
        <v>1145</v>
      </c>
      <c r="C301" s="1" t="s">
        <v>463</v>
      </c>
      <c r="D301" s="1" t="s">
        <v>709</v>
      </c>
      <c r="E301" s="1" t="s">
        <v>574</v>
      </c>
      <c r="G301" s="1" t="s">
        <v>465</v>
      </c>
      <c r="H301" s="1" t="s">
        <v>466</v>
      </c>
    </row>
    <row r="302" spans="1:8">
      <c r="A302" s="1" t="s">
        <v>1146</v>
      </c>
      <c r="B302" s="1" t="s">
        <v>1147</v>
      </c>
      <c r="C302" s="1" t="s">
        <v>463</v>
      </c>
      <c r="D302" s="1" t="s">
        <v>1148</v>
      </c>
      <c r="G302" s="1" t="s">
        <v>465</v>
      </c>
      <c r="H302" s="1" t="s">
        <v>466</v>
      </c>
    </row>
    <row r="303" spans="1:8">
      <c r="A303" s="1" t="s">
        <v>291</v>
      </c>
      <c r="B303" s="1" t="s">
        <v>1149</v>
      </c>
      <c r="C303" s="1" t="s">
        <v>463</v>
      </c>
      <c r="D303" s="1" t="s">
        <v>525</v>
      </c>
      <c r="E303" s="1" t="s">
        <v>1150</v>
      </c>
      <c r="F303" s="1" t="s">
        <v>520</v>
      </c>
      <c r="G303" s="1" t="s">
        <v>465</v>
      </c>
      <c r="H303" s="1" t="s">
        <v>466</v>
      </c>
    </row>
    <row r="304" spans="1:8">
      <c r="A304" s="1" t="s">
        <v>1151</v>
      </c>
      <c r="B304" s="1" t="s">
        <v>1152</v>
      </c>
      <c r="C304" s="1" t="s">
        <v>463</v>
      </c>
      <c r="D304" s="1" t="s">
        <v>1153</v>
      </c>
      <c r="G304" s="1" t="s">
        <v>465</v>
      </c>
      <c r="H304" s="1" t="s">
        <v>466</v>
      </c>
    </row>
    <row r="305" spans="1:8">
      <c r="A305" s="1" t="s">
        <v>1154</v>
      </c>
      <c r="B305" s="1" t="s">
        <v>1155</v>
      </c>
      <c r="C305" s="1" t="s">
        <v>463</v>
      </c>
      <c r="D305" s="1" t="s">
        <v>511</v>
      </c>
      <c r="G305" s="1" t="s">
        <v>465</v>
      </c>
      <c r="H305" s="1" t="s">
        <v>466</v>
      </c>
    </row>
    <row r="306" spans="1:8">
      <c r="A306" s="1" t="s">
        <v>1156</v>
      </c>
      <c r="B306" s="1" t="s">
        <v>1157</v>
      </c>
      <c r="C306" s="1" t="s">
        <v>463</v>
      </c>
      <c r="D306" s="1" t="s">
        <v>757</v>
      </c>
      <c r="G306" s="1" t="s">
        <v>465</v>
      </c>
      <c r="H306" s="1" t="s">
        <v>466</v>
      </c>
    </row>
    <row r="307" spans="1:8">
      <c r="A307" s="1" t="s">
        <v>1158</v>
      </c>
      <c r="B307" s="1" t="s">
        <v>1159</v>
      </c>
      <c r="C307" s="1" t="s">
        <v>463</v>
      </c>
      <c r="D307" s="1" t="s">
        <v>605</v>
      </c>
      <c r="G307" s="1" t="s">
        <v>465</v>
      </c>
      <c r="H307" s="1" t="s">
        <v>466</v>
      </c>
    </row>
    <row r="308" spans="1:8">
      <c r="A308" s="1" t="s">
        <v>1160</v>
      </c>
      <c r="B308" s="1" t="s">
        <v>1161</v>
      </c>
      <c r="C308" s="1" t="s">
        <v>463</v>
      </c>
      <c r="D308" s="1" t="s">
        <v>579</v>
      </c>
      <c r="E308" s="1" t="s">
        <v>1162</v>
      </c>
      <c r="G308" s="1" t="s">
        <v>465</v>
      </c>
      <c r="H308" s="1" t="s">
        <v>466</v>
      </c>
    </row>
    <row r="309" spans="1:8">
      <c r="A309" s="1" t="s">
        <v>1163</v>
      </c>
      <c r="B309" s="1" t="s">
        <v>1164</v>
      </c>
      <c r="C309" s="1" t="s">
        <v>463</v>
      </c>
      <c r="D309" s="1" t="s">
        <v>1064</v>
      </c>
      <c r="G309" s="1" t="s">
        <v>465</v>
      </c>
      <c r="H309" s="1" t="s">
        <v>466</v>
      </c>
    </row>
    <row r="310" spans="1:8">
      <c r="A310" s="1" t="s">
        <v>1165</v>
      </c>
      <c r="B310" s="1" t="s">
        <v>1166</v>
      </c>
      <c r="C310" s="1" t="s">
        <v>463</v>
      </c>
      <c r="D310" s="1" t="s">
        <v>1167</v>
      </c>
      <c r="G310" s="1" t="s">
        <v>465</v>
      </c>
      <c r="H310" s="1" t="s">
        <v>466</v>
      </c>
    </row>
    <row r="311" spans="1:8">
      <c r="A311" s="1" t="s">
        <v>1168</v>
      </c>
      <c r="B311" s="1" t="s">
        <v>1169</v>
      </c>
      <c r="C311" s="1" t="s">
        <v>463</v>
      </c>
      <c r="D311" s="1" t="s">
        <v>985</v>
      </c>
      <c r="G311" s="1" t="s">
        <v>465</v>
      </c>
      <c r="H311" s="1" t="s">
        <v>466</v>
      </c>
    </row>
    <row r="312" spans="1:8">
      <c r="A312" s="1" t="s">
        <v>360</v>
      </c>
      <c r="B312" s="1" t="s">
        <v>1170</v>
      </c>
      <c r="C312" s="1" t="s">
        <v>463</v>
      </c>
      <c r="D312" s="1" t="s">
        <v>632</v>
      </c>
      <c r="E312" s="1" t="s">
        <v>633</v>
      </c>
      <c r="G312" s="1" t="s">
        <v>465</v>
      </c>
      <c r="H312" s="1" t="s">
        <v>466</v>
      </c>
    </row>
    <row r="313" spans="1:8">
      <c r="A313" s="1" t="s">
        <v>1171</v>
      </c>
      <c r="B313" s="1" t="s">
        <v>1172</v>
      </c>
      <c r="C313" s="1" t="s">
        <v>463</v>
      </c>
      <c r="D313" s="1" t="s">
        <v>576</v>
      </c>
      <c r="G313" s="1" t="s">
        <v>465</v>
      </c>
      <c r="H313" s="1" t="s">
        <v>466</v>
      </c>
    </row>
    <row r="314" spans="1:8">
      <c r="A314" s="1" t="s">
        <v>1173</v>
      </c>
      <c r="B314" s="1" t="s">
        <v>1174</v>
      </c>
      <c r="C314" s="1" t="s">
        <v>463</v>
      </c>
      <c r="D314" s="1" t="s">
        <v>1175</v>
      </c>
      <c r="G314" s="1" t="s">
        <v>465</v>
      </c>
      <c r="H314" s="1" t="s">
        <v>466</v>
      </c>
    </row>
    <row r="315" spans="1:8">
      <c r="A315" s="1" t="s">
        <v>1176</v>
      </c>
      <c r="B315" s="1" t="s">
        <v>1177</v>
      </c>
      <c r="C315" s="1" t="s">
        <v>463</v>
      </c>
      <c r="D315" s="1" t="s">
        <v>641</v>
      </c>
      <c r="G315" s="1" t="s">
        <v>465</v>
      </c>
      <c r="H315" s="1" t="s">
        <v>466</v>
      </c>
    </row>
    <row r="316" spans="1:8">
      <c r="A316" s="1" t="s">
        <v>1178</v>
      </c>
      <c r="B316" s="1" t="s">
        <v>1179</v>
      </c>
      <c r="C316" s="1" t="s">
        <v>463</v>
      </c>
      <c r="D316" s="1" t="s">
        <v>641</v>
      </c>
      <c r="G316" s="1" t="s">
        <v>465</v>
      </c>
      <c r="H316" s="1" t="s">
        <v>466</v>
      </c>
    </row>
    <row r="317" spans="1:8">
      <c r="A317" s="1" t="s">
        <v>1180</v>
      </c>
      <c r="B317" s="1" t="s">
        <v>1181</v>
      </c>
      <c r="C317" s="1" t="s">
        <v>463</v>
      </c>
      <c r="D317" s="1" t="s">
        <v>654</v>
      </c>
      <c r="G317" s="1" t="s">
        <v>465</v>
      </c>
      <c r="H317" s="1" t="s">
        <v>466</v>
      </c>
    </row>
    <row r="318" spans="1:8">
      <c r="A318" s="1" t="s">
        <v>188</v>
      </c>
      <c r="B318" s="1" t="s">
        <v>1182</v>
      </c>
      <c r="C318" s="1" t="s">
        <v>463</v>
      </c>
      <c r="D318" s="1" t="s">
        <v>511</v>
      </c>
      <c r="E318" s="1" t="s">
        <v>1183</v>
      </c>
      <c r="G318" s="1" t="s">
        <v>465</v>
      </c>
      <c r="H318" s="1" t="s">
        <v>466</v>
      </c>
    </row>
    <row r="319" spans="1:8">
      <c r="A319" s="1" t="s">
        <v>1184</v>
      </c>
      <c r="B319" s="1" t="s">
        <v>1185</v>
      </c>
      <c r="C319" s="1" t="s">
        <v>463</v>
      </c>
      <c r="D319" s="1" t="s">
        <v>1186</v>
      </c>
      <c r="G319" s="1" t="s">
        <v>465</v>
      </c>
      <c r="H319" s="1" t="s">
        <v>466</v>
      </c>
    </row>
    <row r="320" spans="1:8">
      <c r="A320" s="1" t="s">
        <v>1187</v>
      </c>
      <c r="B320" s="1" t="s">
        <v>1188</v>
      </c>
      <c r="C320" s="1" t="s">
        <v>463</v>
      </c>
      <c r="D320" s="1" t="s">
        <v>605</v>
      </c>
      <c r="E320" s="1" t="s">
        <v>574</v>
      </c>
      <c r="G320" s="1" t="s">
        <v>465</v>
      </c>
      <c r="H320" s="1" t="s">
        <v>466</v>
      </c>
    </row>
    <row r="321" spans="1:8">
      <c r="A321" s="1" t="s">
        <v>1189</v>
      </c>
      <c r="B321" s="1" t="s">
        <v>1190</v>
      </c>
      <c r="C321" s="1" t="s">
        <v>463</v>
      </c>
      <c r="D321" s="1" t="s">
        <v>561</v>
      </c>
      <c r="E321" s="1" t="s">
        <v>1191</v>
      </c>
      <c r="G321" s="1" t="s">
        <v>933</v>
      </c>
      <c r="H321" s="1" t="s">
        <v>466</v>
      </c>
    </row>
    <row r="322" spans="1:8">
      <c r="A322" s="1" t="s">
        <v>429</v>
      </c>
      <c r="B322" s="1" t="s">
        <v>1192</v>
      </c>
      <c r="C322" s="1" t="s">
        <v>463</v>
      </c>
      <c r="D322" s="1" t="s">
        <v>1193</v>
      </c>
      <c r="E322" s="1" t="s">
        <v>477</v>
      </c>
      <c r="G322" s="1" t="s">
        <v>465</v>
      </c>
      <c r="H322" s="1" t="s">
        <v>466</v>
      </c>
    </row>
    <row r="323" spans="1:8">
      <c r="A323" s="1" t="s">
        <v>1194</v>
      </c>
      <c r="B323" s="1" t="s">
        <v>1195</v>
      </c>
      <c r="C323" s="1" t="s">
        <v>463</v>
      </c>
      <c r="D323" s="1" t="s">
        <v>525</v>
      </c>
      <c r="E323" s="1" t="s">
        <v>1196</v>
      </c>
      <c r="G323" s="1" t="s">
        <v>465</v>
      </c>
      <c r="H323" s="1" t="s">
        <v>466</v>
      </c>
    </row>
    <row r="324" spans="1:8">
      <c r="A324" s="1" t="s">
        <v>1197</v>
      </c>
      <c r="B324" s="1" t="s">
        <v>1198</v>
      </c>
      <c r="C324" s="1" t="s">
        <v>463</v>
      </c>
      <c r="D324" s="1" t="s">
        <v>720</v>
      </c>
      <c r="G324" s="1" t="s">
        <v>465</v>
      </c>
      <c r="H324" s="1" t="s">
        <v>466</v>
      </c>
    </row>
    <row r="325" spans="1:8">
      <c r="A325" s="1" t="s">
        <v>1199</v>
      </c>
      <c r="B325" s="1" t="s">
        <v>1200</v>
      </c>
      <c r="C325" s="1" t="s">
        <v>463</v>
      </c>
      <c r="D325" s="1" t="s">
        <v>928</v>
      </c>
      <c r="G325" s="1" t="s">
        <v>465</v>
      </c>
      <c r="H325" s="1" t="s">
        <v>466</v>
      </c>
    </row>
    <row r="326" spans="1:8">
      <c r="A326" s="1" t="s">
        <v>399</v>
      </c>
      <c r="B326" s="1" t="s">
        <v>1201</v>
      </c>
      <c r="C326" s="1" t="s">
        <v>463</v>
      </c>
      <c r="D326" s="1" t="s">
        <v>875</v>
      </c>
      <c r="E326" s="1" t="s">
        <v>854</v>
      </c>
      <c r="G326" s="1" t="s">
        <v>465</v>
      </c>
      <c r="H326" s="1" t="s">
        <v>466</v>
      </c>
    </row>
    <row r="327" spans="1:8">
      <c r="A327" s="1" t="s">
        <v>1202</v>
      </c>
      <c r="B327" s="1" t="s">
        <v>1203</v>
      </c>
      <c r="C327" s="1" t="s">
        <v>463</v>
      </c>
      <c r="D327" s="1" t="s">
        <v>508</v>
      </c>
      <c r="E327" s="1" t="s">
        <v>568</v>
      </c>
      <c r="G327" s="1" t="s">
        <v>465</v>
      </c>
      <c r="H327" s="1" t="s">
        <v>466</v>
      </c>
    </row>
    <row r="328" spans="1:8">
      <c r="A328" s="1" t="s">
        <v>398</v>
      </c>
      <c r="B328" s="1" t="s">
        <v>1204</v>
      </c>
      <c r="C328" s="1" t="s">
        <v>463</v>
      </c>
      <c r="D328" s="1" t="s">
        <v>853</v>
      </c>
      <c r="E328" s="1" t="s">
        <v>854</v>
      </c>
      <c r="G328" s="1" t="s">
        <v>465</v>
      </c>
      <c r="H328" s="1" t="s">
        <v>466</v>
      </c>
    </row>
    <row r="329" spans="1:8">
      <c r="A329" s="1" t="s">
        <v>1205</v>
      </c>
      <c r="B329" s="1" t="s">
        <v>1206</v>
      </c>
      <c r="C329" s="1" t="s">
        <v>463</v>
      </c>
      <c r="D329" s="1" t="s">
        <v>567</v>
      </c>
      <c r="E329" s="1" t="s">
        <v>1207</v>
      </c>
      <c r="G329" s="1" t="s">
        <v>465</v>
      </c>
      <c r="H329" s="1" t="s">
        <v>466</v>
      </c>
    </row>
    <row r="330" spans="1:8">
      <c r="A330" s="1" t="s">
        <v>1208</v>
      </c>
      <c r="B330" s="1" t="s">
        <v>1209</v>
      </c>
      <c r="C330" s="1" t="s">
        <v>463</v>
      </c>
      <c r="D330" s="1" t="s">
        <v>1210</v>
      </c>
      <c r="G330" s="1" t="s">
        <v>465</v>
      </c>
      <c r="H330" s="1" t="s">
        <v>466</v>
      </c>
    </row>
    <row r="331" spans="1:8">
      <c r="A331" s="1" t="s">
        <v>175</v>
      </c>
      <c r="B331" s="1" t="s">
        <v>1211</v>
      </c>
      <c r="C331" s="1" t="s">
        <v>463</v>
      </c>
      <c r="D331" s="1" t="s">
        <v>751</v>
      </c>
      <c r="G331" s="1" t="s">
        <v>465</v>
      </c>
      <c r="H331" s="1" t="s">
        <v>466</v>
      </c>
    </row>
    <row r="332" spans="1:8">
      <c r="A332" s="1" t="s">
        <v>1212</v>
      </c>
      <c r="B332" s="1" t="s">
        <v>1213</v>
      </c>
      <c r="C332" s="1" t="s">
        <v>463</v>
      </c>
      <c r="D332" s="1" t="s">
        <v>1214</v>
      </c>
      <c r="G332" s="1" t="s">
        <v>465</v>
      </c>
      <c r="H332" s="1" t="s">
        <v>466</v>
      </c>
    </row>
    <row r="333" spans="1:8">
      <c r="A333" s="1" t="s">
        <v>303</v>
      </c>
      <c r="B333" s="1" t="s">
        <v>1215</v>
      </c>
      <c r="C333" s="1" t="s">
        <v>463</v>
      </c>
      <c r="D333" s="1" t="s">
        <v>1216</v>
      </c>
      <c r="E333" s="1" t="s">
        <v>606</v>
      </c>
      <c r="F333" s="1" t="s">
        <v>627</v>
      </c>
      <c r="G333" s="1" t="s">
        <v>465</v>
      </c>
      <c r="H333" s="1" t="s">
        <v>466</v>
      </c>
    </row>
    <row r="334" spans="1:8">
      <c r="A334" s="1" t="s">
        <v>403</v>
      </c>
      <c r="B334" s="1" t="s">
        <v>1217</v>
      </c>
      <c r="C334" s="1" t="s">
        <v>463</v>
      </c>
      <c r="D334" s="1" t="s">
        <v>1218</v>
      </c>
      <c r="E334" s="1" t="s">
        <v>864</v>
      </c>
      <c r="G334" s="1" t="s">
        <v>465</v>
      </c>
      <c r="H334" s="1" t="s">
        <v>466</v>
      </c>
    </row>
    <row r="335" spans="1:8">
      <c r="A335" s="1" t="s">
        <v>92</v>
      </c>
      <c r="B335" s="1" t="s">
        <v>1219</v>
      </c>
      <c r="C335" s="1" t="s">
        <v>463</v>
      </c>
      <c r="D335" s="1" t="s">
        <v>1220</v>
      </c>
      <c r="E335" s="1" t="s">
        <v>523</v>
      </c>
      <c r="G335" s="1" t="s">
        <v>465</v>
      </c>
      <c r="H335" s="1" t="s">
        <v>466</v>
      </c>
    </row>
    <row r="336" spans="1:8">
      <c r="A336" s="1" t="s">
        <v>1221</v>
      </c>
      <c r="B336" s="1" t="s">
        <v>1222</v>
      </c>
      <c r="C336" s="1" t="s">
        <v>463</v>
      </c>
      <c r="D336" s="1" t="s">
        <v>720</v>
      </c>
      <c r="G336" s="1" t="s">
        <v>465</v>
      </c>
      <c r="H336" s="1" t="s">
        <v>466</v>
      </c>
    </row>
    <row r="337" spans="1:8">
      <c r="A337" s="1" t="s">
        <v>1223</v>
      </c>
      <c r="B337" s="1" t="s">
        <v>1224</v>
      </c>
      <c r="C337" s="1" t="s">
        <v>463</v>
      </c>
      <c r="D337" s="1" t="s">
        <v>748</v>
      </c>
      <c r="G337" s="1" t="s">
        <v>465</v>
      </c>
      <c r="H337" s="1" t="s">
        <v>466</v>
      </c>
    </row>
    <row r="338" spans="1:8">
      <c r="A338" s="1" t="s">
        <v>1225</v>
      </c>
      <c r="B338" s="1" t="s">
        <v>1226</v>
      </c>
      <c r="C338" s="1" t="s">
        <v>463</v>
      </c>
      <c r="D338" s="1" t="s">
        <v>1227</v>
      </c>
      <c r="G338" s="1" t="s">
        <v>465</v>
      </c>
      <c r="H338" s="1" t="s">
        <v>466</v>
      </c>
    </row>
    <row r="339" spans="1:8">
      <c r="A339" s="1" t="s">
        <v>1228</v>
      </c>
      <c r="B339" s="1" t="s">
        <v>1229</v>
      </c>
      <c r="C339" s="1" t="s">
        <v>463</v>
      </c>
      <c r="D339" s="1" t="s">
        <v>1230</v>
      </c>
      <c r="E339" s="1" t="s">
        <v>1231</v>
      </c>
      <c r="G339" s="1" t="s">
        <v>465</v>
      </c>
      <c r="H339" s="1" t="s">
        <v>466</v>
      </c>
    </row>
    <row r="340" spans="1:8">
      <c r="A340" s="1" t="s">
        <v>1232</v>
      </c>
      <c r="B340" s="1" t="s">
        <v>1233</v>
      </c>
      <c r="C340" s="1" t="s">
        <v>463</v>
      </c>
      <c r="D340" s="1" t="s">
        <v>508</v>
      </c>
      <c r="G340" s="1" t="s">
        <v>465</v>
      </c>
      <c r="H340" s="1" t="s">
        <v>466</v>
      </c>
    </row>
    <row r="341" spans="1:8">
      <c r="A341" s="1" t="s">
        <v>71</v>
      </c>
      <c r="B341" s="1" t="s">
        <v>1234</v>
      </c>
      <c r="C341" s="1" t="s">
        <v>463</v>
      </c>
      <c r="D341" s="1" t="s">
        <v>849</v>
      </c>
      <c r="E341" s="1" t="s">
        <v>477</v>
      </c>
      <c r="G341" s="1" t="s">
        <v>465</v>
      </c>
      <c r="H341" s="1" t="s">
        <v>466</v>
      </c>
    </row>
    <row r="342" spans="1:8">
      <c r="A342" s="1" t="s">
        <v>1235</v>
      </c>
      <c r="B342" s="1" t="s">
        <v>1236</v>
      </c>
      <c r="C342" s="1" t="s">
        <v>463</v>
      </c>
      <c r="D342" s="1" t="s">
        <v>514</v>
      </c>
      <c r="E342" s="1" t="s">
        <v>1237</v>
      </c>
      <c r="G342" s="1" t="s">
        <v>465</v>
      </c>
      <c r="H342" s="1" t="s">
        <v>466</v>
      </c>
    </row>
    <row r="343" spans="1:8">
      <c r="A343" s="1" t="s">
        <v>54</v>
      </c>
      <c r="B343" s="1" t="s">
        <v>1238</v>
      </c>
      <c r="C343" s="1" t="s">
        <v>463</v>
      </c>
      <c r="D343" s="1" t="s">
        <v>668</v>
      </c>
      <c r="E343" s="1" t="s">
        <v>600</v>
      </c>
      <c r="G343" s="1" t="s">
        <v>465</v>
      </c>
      <c r="H343" s="1" t="s">
        <v>466</v>
      </c>
    </row>
    <row r="344" spans="1:8">
      <c r="A344" s="1" t="s">
        <v>1239</v>
      </c>
      <c r="B344" s="1" t="s">
        <v>1240</v>
      </c>
      <c r="C344" s="1" t="s">
        <v>463</v>
      </c>
      <c r="D344" s="1" t="s">
        <v>757</v>
      </c>
      <c r="G344" s="1" t="s">
        <v>465</v>
      </c>
      <c r="H344" s="1" t="s">
        <v>466</v>
      </c>
    </row>
    <row r="345" spans="1:8">
      <c r="A345" s="1" t="s">
        <v>447</v>
      </c>
      <c r="B345" s="1" t="s">
        <v>1241</v>
      </c>
      <c r="C345" s="1" t="s">
        <v>463</v>
      </c>
      <c r="D345" s="1" t="s">
        <v>567</v>
      </c>
      <c r="E345" s="1" t="s">
        <v>703</v>
      </c>
      <c r="G345" s="1" t="s">
        <v>465</v>
      </c>
      <c r="H345" s="1" t="s">
        <v>466</v>
      </c>
    </row>
    <row r="346" spans="1:8">
      <c r="A346" s="1" t="s">
        <v>227</v>
      </c>
      <c r="B346" s="1" t="s">
        <v>1242</v>
      </c>
      <c r="C346" s="1" t="s">
        <v>463</v>
      </c>
      <c r="D346" s="1" t="s">
        <v>641</v>
      </c>
      <c r="E346" s="1" t="s">
        <v>642</v>
      </c>
      <c r="G346" s="1" t="s">
        <v>465</v>
      </c>
      <c r="H346" s="1" t="s">
        <v>466</v>
      </c>
    </row>
    <row r="347" spans="1:8">
      <c r="A347" s="1" t="s">
        <v>387</v>
      </c>
      <c r="B347" s="1" t="s">
        <v>1243</v>
      </c>
      <c r="C347" s="1" t="s">
        <v>463</v>
      </c>
      <c r="D347" s="1" t="s">
        <v>1167</v>
      </c>
      <c r="E347" s="1" t="s">
        <v>1244</v>
      </c>
      <c r="G347" s="1" t="s">
        <v>465</v>
      </c>
      <c r="H347" s="1" t="s">
        <v>466</v>
      </c>
    </row>
    <row r="348" spans="1:8">
      <c r="A348" s="1" t="s">
        <v>1245</v>
      </c>
      <c r="B348" s="1" t="s">
        <v>1246</v>
      </c>
      <c r="C348" s="1" t="s">
        <v>463</v>
      </c>
      <c r="D348" s="1" t="s">
        <v>1247</v>
      </c>
      <c r="G348" s="1" t="s">
        <v>465</v>
      </c>
      <c r="H348" s="1" t="s">
        <v>466</v>
      </c>
    </row>
    <row r="349" spans="1:8">
      <c r="A349" s="1" t="s">
        <v>1248</v>
      </c>
      <c r="B349" s="1" t="s">
        <v>1249</v>
      </c>
      <c r="C349" s="1" t="s">
        <v>463</v>
      </c>
      <c r="D349" s="1" t="s">
        <v>1250</v>
      </c>
      <c r="G349" s="1" t="s">
        <v>465</v>
      </c>
      <c r="H349" s="1" t="s">
        <v>466</v>
      </c>
    </row>
    <row r="350" spans="1:8">
      <c r="A350" s="1" t="s">
        <v>85</v>
      </c>
      <c r="B350" s="1" t="s">
        <v>1251</v>
      </c>
      <c r="C350" s="1" t="s">
        <v>463</v>
      </c>
      <c r="D350" s="1" t="s">
        <v>1218</v>
      </c>
      <c r="E350" s="1" t="s">
        <v>523</v>
      </c>
      <c r="G350" s="1" t="s">
        <v>465</v>
      </c>
      <c r="H350" s="1" t="s">
        <v>466</v>
      </c>
    </row>
    <row r="351" spans="1:8">
      <c r="A351" s="1" t="s">
        <v>1252</v>
      </c>
      <c r="B351" s="1" t="s">
        <v>1253</v>
      </c>
      <c r="C351" s="1" t="s">
        <v>463</v>
      </c>
      <c r="D351" s="1" t="s">
        <v>618</v>
      </c>
      <c r="E351" s="1" t="s">
        <v>1254</v>
      </c>
      <c r="G351" s="1" t="s">
        <v>478</v>
      </c>
      <c r="H351" s="1" t="s">
        <v>466</v>
      </c>
    </row>
    <row r="352" spans="1:8">
      <c r="A352" s="1" t="s">
        <v>1255</v>
      </c>
      <c r="B352" s="1" t="s">
        <v>1256</v>
      </c>
      <c r="C352" s="1" t="s">
        <v>463</v>
      </c>
      <c r="D352" s="1" t="s">
        <v>662</v>
      </c>
      <c r="G352" s="1" t="s">
        <v>465</v>
      </c>
      <c r="H352" s="1" t="s">
        <v>466</v>
      </c>
    </row>
    <row r="353" spans="1:8">
      <c r="A353" s="1" t="s">
        <v>122</v>
      </c>
      <c r="B353" s="1" t="s">
        <v>1257</v>
      </c>
      <c r="C353" s="1" t="s">
        <v>463</v>
      </c>
      <c r="D353" s="1" t="s">
        <v>1258</v>
      </c>
      <c r="E353" s="1" t="s">
        <v>627</v>
      </c>
      <c r="G353" s="1" t="s">
        <v>465</v>
      </c>
      <c r="H353" s="1" t="s">
        <v>466</v>
      </c>
    </row>
    <row r="354" spans="1:8">
      <c r="A354" s="1" t="s">
        <v>1259</v>
      </c>
      <c r="B354" s="1" t="s">
        <v>1260</v>
      </c>
      <c r="C354" s="1" t="s">
        <v>463</v>
      </c>
      <c r="D354" s="1" t="s">
        <v>668</v>
      </c>
      <c r="E354" s="1" t="s">
        <v>501</v>
      </c>
      <c r="G354" s="1" t="s">
        <v>465</v>
      </c>
      <c r="H354" s="1" t="s">
        <v>466</v>
      </c>
    </row>
    <row r="355" spans="1:8">
      <c r="A355" s="1" t="s">
        <v>105</v>
      </c>
      <c r="B355" s="1" t="s">
        <v>1261</v>
      </c>
      <c r="C355" s="1" t="s">
        <v>463</v>
      </c>
      <c r="D355" s="1" t="s">
        <v>508</v>
      </c>
      <c r="E355" s="1" t="s">
        <v>1262</v>
      </c>
      <c r="G355" s="1" t="s">
        <v>465</v>
      </c>
      <c r="H355" s="1" t="s">
        <v>466</v>
      </c>
    </row>
    <row r="356" spans="1:8">
      <c r="A356" s="1" t="s">
        <v>1263</v>
      </c>
      <c r="B356" s="1" t="s">
        <v>1264</v>
      </c>
      <c r="C356" s="1" t="s">
        <v>463</v>
      </c>
      <c r="D356" s="1" t="s">
        <v>1265</v>
      </c>
      <c r="E356" s="1" t="s">
        <v>1266</v>
      </c>
      <c r="G356" s="1" t="s">
        <v>465</v>
      </c>
      <c r="H356" s="1" t="s">
        <v>466</v>
      </c>
    </row>
    <row r="357" spans="1:8">
      <c r="A357" s="1" t="s">
        <v>323</v>
      </c>
      <c r="B357" s="1" t="s">
        <v>1267</v>
      </c>
      <c r="C357" s="1" t="s">
        <v>463</v>
      </c>
      <c r="D357" s="1" t="s">
        <v>481</v>
      </c>
      <c r="E357" s="1" t="s">
        <v>489</v>
      </c>
      <c r="G357" s="1" t="s">
        <v>465</v>
      </c>
      <c r="H357" s="1" t="s">
        <v>466</v>
      </c>
    </row>
    <row r="358" spans="1:8">
      <c r="A358" s="1" t="s">
        <v>208</v>
      </c>
      <c r="B358" s="1" t="s">
        <v>1268</v>
      </c>
      <c r="C358" s="1" t="s">
        <v>463</v>
      </c>
      <c r="D358" s="1" t="s">
        <v>1269</v>
      </c>
      <c r="G358" s="1" t="s">
        <v>465</v>
      </c>
      <c r="H358" s="1" t="s">
        <v>466</v>
      </c>
    </row>
    <row r="359" spans="1:8">
      <c r="A359" s="1" t="s">
        <v>1270</v>
      </c>
      <c r="B359" s="1" t="s">
        <v>1271</v>
      </c>
      <c r="C359" s="1" t="s">
        <v>463</v>
      </c>
      <c r="D359" s="1" t="s">
        <v>1272</v>
      </c>
      <c r="G359" s="1" t="s">
        <v>465</v>
      </c>
      <c r="H359" s="1" t="s">
        <v>466</v>
      </c>
    </row>
    <row r="360" spans="1:8">
      <c r="A360" s="1" t="s">
        <v>340</v>
      </c>
      <c r="B360" s="1" t="s">
        <v>1273</v>
      </c>
      <c r="C360" s="1" t="s">
        <v>463</v>
      </c>
      <c r="D360" s="1" t="s">
        <v>880</v>
      </c>
      <c r="E360" s="1" t="s">
        <v>807</v>
      </c>
      <c r="G360" s="1" t="s">
        <v>465</v>
      </c>
      <c r="H360" s="1" t="s">
        <v>466</v>
      </c>
    </row>
    <row r="361" spans="1:8">
      <c r="A361" s="1" t="s">
        <v>1274</v>
      </c>
      <c r="B361" s="1" t="s">
        <v>1275</v>
      </c>
      <c r="C361" s="1" t="s">
        <v>463</v>
      </c>
      <c r="D361" s="1" t="s">
        <v>563</v>
      </c>
      <c r="G361" s="1" t="s">
        <v>465</v>
      </c>
      <c r="H361" s="1" t="s">
        <v>466</v>
      </c>
    </row>
    <row r="362" spans="1:8">
      <c r="A362" s="1" t="s">
        <v>1276</v>
      </c>
      <c r="B362" s="1" t="s">
        <v>1277</v>
      </c>
      <c r="C362" s="1" t="s">
        <v>463</v>
      </c>
      <c r="D362" s="1" t="s">
        <v>1278</v>
      </c>
      <c r="E362" s="1" t="s">
        <v>523</v>
      </c>
      <c r="G362" s="1" t="s">
        <v>465</v>
      </c>
      <c r="H362" s="1" t="s">
        <v>466</v>
      </c>
    </row>
    <row r="363" spans="1:8">
      <c r="A363" s="1" t="s">
        <v>1279</v>
      </c>
      <c r="B363" s="1" t="s">
        <v>1280</v>
      </c>
      <c r="C363" s="1" t="s">
        <v>463</v>
      </c>
      <c r="D363" s="1" t="s">
        <v>1281</v>
      </c>
      <c r="G363" s="1" t="s">
        <v>465</v>
      </c>
      <c r="H363" s="1" t="s">
        <v>466</v>
      </c>
    </row>
    <row r="364" spans="1:8">
      <c r="A364" s="1" t="s">
        <v>374</v>
      </c>
      <c r="B364" s="1" t="s">
        <v>1282</v>
      </c>
      <c r="C364" s="1" t="s">
        <v>463</v>
      </c>
      <c r="D364" s="1" t="s">
        <v>735</v>
      </c>
      <c r="E364" s="1" t="s">
        <v>1283</v>
      </c>
      <c r="G364" s="1" t="s">
        <v>465</v>
      </c>
      <c r="H364" s="1" t="s">
        <v>466</v>
      </c>
    </row>
    <row r="365" spans="1:8">
      <c r="A365" s="1" t="s">
        <v>51</v>
      </c>
      <c r="B365" s="1" t="s">
        <v>1284</v>
      </c>
      <c r="C365" s="1" t="s">
        <v>463</v>
      </c>
      <c r="D365" s="1" t="s">
        <v>632</v>
      </c>
      <c r="E365" s="1" t="s">
        <v>592</v>
      </c>
      <c r="G365" s="1" t="s">
        <v>465</v>
      </c>
      <c r="H365" s="1" t="s">
        <v>466</v>
      </c>
    </row>
    <row r="366" spans="1:8">
      <c r="A366" s="1" t="s">
        <v>1285</v>
      </c>
      <c r="B366" s="1" t="s">
        <v>1286</v>
      </c>
      <c r="C366" s="1" t="s">
        <v>463</v>
      </c>
      <c r="D366" s="1" t="s">
        <v>797</v>
      </c>
      <c r="G366" s="1" t="s">
        <v>465</v>
      </c>
      <c r="H366" s="1" t="s">
        <v>466</v>
      </c>
    </row>
    <row r="367" spans="1:8">
      <c r="A367" s="1" t="s">
        <v>1287</v>
      </c>
      <c r="B367" s="1" t="s">
        <v>1288</v>
      </c>
      <c r="C367" s="1" t="s">
        <v>463</v>
      </c>
      <c r="D367" s="1" t="s">
        <v>1289</v>
      </c>
      <c r="G367" s="1" t="s">
        <v>465</v>
      </c>
      <c r="H367" s="1" t="s">
        <v>466</v>
      </c>
    </row>
    <row r="368" spans="1:8">
      <c r="A368" s="1" t="s">
        <v>1290</v>
      </c>
      <c r="B368" s="1" t="s">
        <v>1291</v>
      </c>
      <c r="C368" s="1" t="s">
        <v>463</v>
      </c>
      <c r="D368" s="1" t="s">
        <v>1272</v>
      </c>
      <c r="G368" s="1" t="s">
        <v>465</v>
      </c>
      <c r="H368" s="1" t="s">
        <v>466</v>
      </c>
    </row>
    <row r="369" spans="1:8">
      <c r="A369" s="1" t="s">
        <v>1292</v>
      </c>
      <c r="B369" s="1" t="s">
        <v>1293</v>
      </c>
      <c r="C369" s="1" t="s">
        <v>463</v>
      </c>
      <c r="D369" s="1" t="s">
        <v>1294</v>
      </c>
      <c r="G369" s="1" t="s">
        <v>465</v>
      </c>
      <c r="H369" s="1" t="s">
        <v>466</v>
      </c>
    </row>
    <row r="370" spans="1:8">
      <c r="A370" s="1" t="s">
        <v>379</v>
      </c>
      <c r="B370" s="1" t="s">
        <v>1295</v>
      </c>
      <c r="C370" s="1" t="s">
        <v>463</v>
      </c>
      <c r="D370" s="1" t="s">
        <v>511</v>
      </c>
      <c r="E370" s="1" t="s">
        <v>1071</v>
      </c>
      <c r="G370" s="1" t="s">
        <v>465</v>
      </c>
      <c r="H370" s="1" t="s">
        <v>466</v>
      </c>
    </row>
    <row r="371" spans="1:8">
      <c r="A371" s="1" t="s">
        <v>347</v>
      </c>
      <c r="B371" s="1" t="s">
        <v>1296</v>
      </c>
      <c r="C371" s="1" t="s">
        <v>463</v>
      </c>
      <c r="D371" s="1" t="s">
        <v>936</v>
      </c>
      <c r="E371" s="1" t="s">
        <v>1262</v>
      </c>
      <c r="G371" s="1" t="s">
        <v>465</v>
      </c>
      <c r="H371" s="1" t="s">
        <v>466</v>
      </c>
    </row>
    <row r="372" spans="1:8">
      <c r="A372" s="1" t="s">
        <v>111</v>
      </c>
      <c r="B372" s="1" t="s">
        <v>1297</v>
      </c>
      <c r="C372" s="1" t="s">
        <v>463</v>
      </c>
      <c r="D372" s="1" t="s">
        <v>1298</v>
      </c>
      <c r="E372" s="1" t="s">
        <v>520</v>
      </c>
      <c r="G372" s="1" t="s">
        <v>465</v>
      </c>
      <c r="H372" s="1" t="s">
        <v>466</v>
      </c>
    </row>
    <row r="373" spans="1:8">
      <c r="A373" s="1" t="s">
        <v>280</v>
      </c>
      <c r="B373" s="1" t="s">
        <v>1299</v>
      </c>
      <c r="C373" s="1" t="s">
        <v>463</v>
      </c>
      <c r="D373" s="1" t="s">
        <v>471</v>
      </c>
      <c r="E373" s="1" t="s">
        <v>472</v>
      </c>
      <c r="G373" s="1" t="s">
        <v>465</v>
      </c>
      <c r="H373" s="1" t="s">
        <v>466</v>
      </c>
    </row>
    <row r="374" spans="1:8">
      <c r="A374" s="1" t="s">
        <v>44</v>
      </c>
      <c r="B374" s="1" t="s">
        <v>1300</v>
      </c>
      <c r="C374" s="1" t="s">
        <v>463</v>
      </c>
      <c r="D374" s="1" t="s">
        <v>469</v>
      </c>
      <c r="E374" s="1" t="s">
        <v>491</v>
      </c>
      <c r="G374" s="1" t="s">
        <v>465</v>
      </c>
      <c r="H374" s="1" t="s">
        <v>466</v>
      </c>
    </row>
    <row r="375" spans="1:8">
      <c r="A375" s="1" t="s">
        <v>1301</v>
      </c>
      <c r="B375" s="1" t="s">
        <v>1302</v>
      </c>
      <c r="C375" s="1" t="s">
        <v>463</v>
      </c>
      <c r="D375" s="1" t="s">
        <v>469</v>
      </c>
      <c r="G375" s="1" t="s">
        <v>465</v>
      </c>
      <c r="H375" s="1" t="s">
        <v>466</v>
      </c>
    </row>
    <row r="376" spans="1:8">
      <c r="A376" s="1" t="s">
        <v>1303</v>
      </c>
      <c r="B376" s="1" t="s">
        <v>1304</v>
      </c>
      <c r="C376" s="1" t="s">
        <v>463</v>
      </c>
      <c r="D376" s="1" t="s">
        <v>1305</v>
      </c>
      <c r="E376" s="1" t="s">
        <v>1306</v>
      </c>
      <c r="G376" s="1" t="s">
        <v>465</v>
      </c>
      <c r="H376" s="1" t="s">
        <v>466</v>
      </c>
    </row>
    <row r="377" spans="1:8">
      <c r="A377" s="1" t="s">
        <v>180</v>
      </c>
      <c r="B377" s="1" t="s">
        <v>1307</v>
      </c>
      <c r="C377" s="1" t="s">
        <v>463</v>
      </c>
      <c r="D377" s="1" t="s">
        <v>751</v>
      </c>
      <c r="E377" s="1" t="s">
        <v>787</v>
      </c>
      <c r="G377" s="1" t="s">
        <v>465</v>
      </c>
      <c r="H377" s="1" t="s">
        <v>466</v>
      </c>
    </row>
    <row r="378" spans="1:8">
      <c r="A378" s="1" t="s">
        <v>124</v>
      </c>
      <c r="B378" s="1" t="s">
        <v>1308</v>
      </c>
      <c r="C378" s="1" t="s">
        <v>463</v>
      </c>
      <c r="D378" s="1" t="s">
        <v>549</v>
      </c>
      <c r="E378" s="1" t="s">
        <v>839</v>
      </c>
      <c r="F378" s="1" t="s">
        <v>1309</v>
      </c>
      <c r="G378" s="1" t="s">
        <v>465</v>
      </c>
      <c r="H378" s="1" t="s">
        <v>466</v>
      </c>
    </row>
    <row r="379" spans="1:8">
      <c r="A379" s="1" t="s">
        <v>1310</v>
      </c>
      <c r="B379" s="1" t="s">
        <v>1311</v>
      </c>
      <c r="C379" s="1" t="s">
        <v>463</v>
      </c>
      <c r="D379" s="1" t="s">
        <v>496</v>
      </c>
      <c r="G379" s="1" t="s">
        <v>465</v>
      </c>
      <c r="H379" s="1" t="s">
        <v>466</v>
      </c>
    </row>
    <row r="380" spans="1:8">
      <c r="A380" s="1" t="s">
        <v>1312</v>
      </c>
      <c r="B380" s="1" t="s">
        <v>1313</v>
      </c>
      <c r="C380" s="1" t="s">
        <v>463</v>
      </c>
      <c r="D380" s="1" t="s">
        <v>1314</v>
      </c>
      <c r="G380" s="1" t="s">
        <v>465</v>
      </c>
      <c r="H380" s="1" t="s">
        <v>466</v>
      </c>
    </row>
    <row r="381" spans="1:8">
      <c r="A381" s="1" t="s">
        <v>76</v>
      </c>
      <c r="B381" s="1" t="s">
        <v>1315</v>
      </c>
      <c r="C381" s="1" t="s">
        <v>463</v>
      </c>
      <c r="D381" s="1" t="s">
        <v>674</v>
      </c>
      <c r="E381" s="1" t="s">
        <v>642</v>
      </c>
      <c r="G381" s="1" t="s">
        <v>465</v>
      </c>
      <c r="H381" s="1" t="s">
        <v>466</v>
      </c>
    </row>
    <row r="382" spans="1:8">
      <c r="A382" s="1" t="s">
        <v>1316</v>
      </c>
      <c r="B382" s="1" t="s">
        <v>1317</v>
      </c>
      <c r="C382" s="1" t="s">
        <v>463</v>
      </c>
      <c r="D382" s="1" t="s">
        <v>567</v>
      </c>
      <c r="E382" s="1" t="s">
        <v>588</v>
      </c>
      <c r="G382" s="1" t="s">
        <v>465</v>
      </c>
      <c r="H382" s="1" t="s">
        <v>466</v>
      </c>
    </row>
    <row r="383" spans="1:8">
      <c r="A383" s="1" t="s">
        <v>1318</v>
      </c>
      <c r="B383" s="1" t="s">
        <v>1319</v>
      </c>
      <c r="C383" s="1" t="s">
        <v>463</v>
      </c>
      <c r="D383" s="1" t="s">
        <v>797</v>
      </c>
      <c r="G383" s="1" t="s">
        <v>465</v>
      </c>
      <c r="H383" s="1" t="s">
        <v>466</v>
      </c>
    </row>
    <row r="384" spans="1:8">
      <c r="A384" s="1" t="s">
        <v>1320</v>
      </c>
      <c r="B384" s="1" t="s">
        <v>1321</v>
      </c>
      <c r="C384" s="1" t="s">
        <v>463</v>
      </c>
      <c r="D384" s="1" t="s">
        <v>481</v>
      </c>
      <c r="G384" s="1" t="s">
        <v>465</v>
      </c>
      <c r="H384" s="1" t="s">
        <v>466</v>
      </c>
    </row>
    <row r="385" spans="1:8">
      <c r="A385" s="1" t="s">
        <v>1322</v>
      </c>
      <c r="B385" s="1" t="s">
        <v>1323</v>
      </c>
      <c r="C385" s="1" t="s">
        <v>463</v>
      </c>
      <c r="D385" s="1" t="s">
        <v>805</v>
      </c>
      <c r="E385" s="1" t="s">
        <v>1324</v>
      </c>
      <c r="G385" s="1" t="s">
        <v>465</v>
      </c>
      <c r="H385" s="1" t="s">
        <v>466</v>
      </c>
    </row>
    <row r="386" spans="1:8">
      <c r="A386" s="1" t="s">
        <v>151</v>
      </c>
      <c r="B386" s="1" t="s">
        <v>1325</v>
      </c>
      <c r="C386" s="1" t="s">
        <v>463</v>
      </c>
      <c r="D386" s="1" t="s">
        <v>1326</v>
      </c>
      <c r="G386" s="1" t="s">
        <v>465</v>
      </c>
      <c r="H386" s="1" t="s">
        <v>466</v>
      </c>
    </row>
    <row r="387" spans="1:8">
      <c r="A387" s="1" t="s">
        <v>96</v>
      </c>
      <c r="B387" s="1" t="s">
        <v>1327</v>
      </c>
      <c r="C387" s="1" t="s">
        <v>463</v>
      </c>
      <c r="D387" s="1" t="s">
        <v>683</v>
      </c>
      <c r="E387" s="1" t="s">
        <v>684</v>
      </c>
      <c r="G387" s="1" t="s">
        <v>465</v>
      </c>
      <c r="H387" s="1" t="s">
        <v>466</v>
      </c>
    </row>
    <row r="388" spans="1:8">
      <c r="A388" s="1" t="s">
        <v>165</v>
      </c>
      <c r="B388" s="1" t="s">
        <v>1328</v>
      </c>
      <c r="C388" s="1" t="s">
        <v>463</v>
      </c>
      <c r="D388" s="1" t="s">
        <v>751</v>
      </c>
      <c r="E388" s="1" t="s">
        <v>787</v>
      </c>
      <c r="G388" s="1" t="s">
        <v>465</v>
      </c>
      <c r="H388" s="1" t="s">
        <v>466</v>
      </c>
    </row>
    <row r="389" spans="1:8">
      <c r="A389" s="1" t="s">
        <v>168</v>
      </c>
      <c r="B389" s="1" t="s">
        <v>1329</v>
      </c>
      <c r="C389" s="1" t="s">
        <v>463</v>
      </c>
      <c r="D389" s="1" t="s">
        <v>751</v>
      </c>
      <c r="E389" s="1" t="s">
        <v>787</v>
      </c>
      <c r="G389" s="1" t="s">
        <v>465</v>
      </c>
      <c r="H389" s="1" t="s">
        <v>466</v>
      </c>
    </row>
    <row r="390" spans="1:8">
      <c r="A390" s="1" t="s">
        <v>1330</v>
      </c>
      <c r="B390" s="1" t="s">
        <v>1331</v>
      </c>
      <c r="C390" s="1" t="s">
        <v>463</v>
      </c>
      <c r="D390" s="1" t="s">
        <v>605</v>
      </c>
      <c r="E390" s="1" t="s">
        <v>900</v>
      </c>
      <c r="G390" s="1" t="s">
        <v>465</v>
      </c>
      <c r="H390" s="1" t="s">
        <v>466</v>
      </c>
    </row>
    <row r="391" spans="1:8">
      <c r="A391" s="1" t="s">
        <v>1332</v>
      </c>
      <c r="B391" s="1" t="s">
        <v>1333</v>
      </c>
      <c r="C391" s="1" t="s">
        <v>463</v>
      </c>
      <c r="D391" s="1" t="s">
        <v>1064</v>
      </c>
      <c r="E391" s="1" t="s">
        <v>1334</v>
      </c>
      <c r="G391" s="1" t="s">
        <v>465</v>
      </c>
      <c r="H391" s="1" t="s">
        <v>466</v>
      </c>
    </row>
    <row r="392" spans="1:8">
      <c r="A392" s="1" t="s">
        <v>1335</v>
      </c>
      <c r="B392" s="1" t="s">
        <v>1336</v>
      </c>
      <c r="C392" s="1" t="s">
        <v>463</v>
      </c>
      <c r="D392" s="1" t="s">
        <v>1337</v>
      </c>
      <c r="G392" s="1" t="s">
        <v>465</v>
      </c>
      <c r="H392" s="1" t="s">
        <v>466</v>
      </c>
    </row>
    <row r="393" spans="1:8">
      <c r="A393" s="1" t="s">
        <v>1338</v>
      </c>
      <c r="B393" s="1" t="s">
        <v>1339</v>
      </c>
      <c r="C393" s="1" t="s">
        <v>463</v>
      </c>
      <c r="D393" s="1" t="s">
        <v>687</v>
      </c>
      <c r="G393" s="1" t="s">
        <v>465</v>
      </c>
      <c r="H393" s="1" t="s">
        <v>466</v>
      </c>
    </row>
    <row r="394" spans="1:8">
      <c r="A394" s="1" t="s">
        <v>1340</v>
      </c>
      <c r="B394" s="1" t="s">
        <v>1341</v>
      </c>
      <c r="C394" s="1" t="s">
        <v>463</v>
      </c>
      <c r="D394" s="1" t="s">
        <v>494</v>
      </c>
      <c r="E394" s="1" t="s">
        <v>713</v>
      </c>
      <c r="G394" s="1" t="s">
        <v>465</v>
      </c>
      <c r="H394" s="1" t="s">
        <v>466</v>
      </c>
    </row>
    <row r="395" spans="1:8">
      <c r="A395" s="1" t="s">
        <v>1342</v>
      </c>
      <c r="B395" s="1" t="s">
        <v>1343</v>
      </c>
      <c r="C395" s="1" t="s">
        <v>463</v>
      </c>
      <c r="D395" s="1" t="s">
        <v>1344</v>
      </c>
      <c r="E395" s="1" t="s">
        <v>627</v>
      </c>
      <c r="G395" s="1" t="s">
        <v>465</v>
      </c>
      <c r="H395" s="1" t="s">
        <v>466</v>
      </c>
    </row>
    <row r="396" spans="1:8">
      <c r="A396" s="1" t="s">
        <v>392</v>
      </c>
      <c r="B396" s="1" t="s">
        <v>1345</v>
      </c>
      <c r="C396" s="1" t="s">
        <v>463</v>
      </c>
      <c r="D396" s="1" t="s">
        <v>567</v>
      </c>
      <c r="E396" s="1" t="s">
        <v>703</v>
      </c>
      <c r="G396" s="1" t="s">
        <v>465</v>
      </c>
      <c r="H396" s="1" t="s">
        <v>466</v>
      </c>
    </row>
    <row r="397" spans="1:8">
      <c r="A397" s="1" t="s">
        <v>1346</v>
      </c>
      <c r="B397" s="1" t="s">
        <v>1347</v>
      </c>
      <c r="C397" s="1" t="s">
        <v>463</v>
      </c>
      <c r="D397" s="1" t="s">
        <v>525</v>
      </c>
      <c r="E397" s="1" t="s">
        <v>1348</v>
      </c>
      <c r="G397" s="1" t="s">
        <v>465</v>
      </c>
      <c r="H397" s="1" t="s">
        <v>466</v>
      </c>
    </row>
    <row r="398" spans="1:8">
      <c r="A398" s="1" t="s">
        <v>1349</v>
      </c>
      <c r="B398" s="1" t="s">
        <v>1350</v>
      </c>
      <c r="C398" s="1" t="s">
        <v>463</v>
      </c>
      <c r="D398" s="1" t="s">
        <v>605</v>
      </c>
      <c r="E398" s="1" t="s">
        <v>477</v>
      </c>
      <c r="G398" s="1" t="s">
        <v>465</v>
      </c>
      <c r="H398" s="1" t="s">
        <v>466</v>
      </c>
    </row>
    <row r="399" spans="1:8">
      <c r="A399" s="1" t="s">
        <v>1351</v>
      </c>
      <c r="B399" s="1" t="s">
        <v>1352</v>
      </c>
      <c r="C399" s="1" t="s">
        <v>463</v>
      </c>
      <c r="D399" s="1" t="s">
        <v>500</v>
      </c>
      <c r="E399" s="1" t="s">
        <v>600</v>
      </c>
      <c r="F399" s="1" t="s">
        <v>477</v>
      </c>
      <c r="G399" s="1" t="s">
        <v>465</v>
      </c>
      <c r="H399" s="1" t="s">
        <v>466</v>
      </c>
    </row>
    <row r="400" spans="1:8" ht="15.75" thickBot="1">
      <c r="A400" s="13" t="s">
        <v>306</v>
      </c>
      <c r="B400" s="14" t="s">
        <v>1368</v>
      </c>
    </row>
    <row r="401" spans="1:2" ht="15.75" thickBot="1">
      <c r="A401" s="13" t="s">
        <v>307</v>
      </c>
      <c r="B401" s="14" t="s">
        <v>1369</v>
      </c>
    </row>
    <row r="402" spans="1:2" ht="15.75" thickBot="1">
      <c r="A402" s="13" t="s">
        <v>410</v>
      </c>
      <c r="B402" s="14" t="s">
        <v>1370</v>
      </c>
    </row>
    <row r="403" spans="1:2" ht="15.75" thickBot="1">
      <c r="A403" s="13" t="s">
        <v>412</v>
      </c>
      <c r="B403" s="14" t="s">
        <v>1371</v>
      </c>
    </row>
    <row r="404" spans="1:2" ht="15.75" thickBot="1">
      <c r="A404" s="13" t="s">
        <v>414</v>
      </c>
      <c r="B404" s="14" t="s">
        <v>1372</v>
      </c>
    </row>
    <row r="405" spans="1:2" ht="15.75" thickBot="1">
      <c r="A405" s="13" t="s">
        <v>416</v>
      </c>
      <c r="B405" s="14" t="s">
        <v>1373</v>
      </c>
    </row>
    <row r="406" spans="1:2" ht="15.75" thickBot="1">
      <c r="A406" s="13" t="s">
        <v>417</v>
      </c>
      <c r="B406" s="14" t="s">
        <v>1374</v>
      </c>
    </row>
    <row r="407" spans="1:2" ht="15.75" thickBot="1">
      <c r="A407" s="13" t="s">
        <v>419</v>
      </c>
      <c r="B407" s="14" t="s">
        <v>1375</v>
      </c>
    </row>
    <row r="408" spans="1:2" ht="15.75" thickBot="1">
      <c r="A408" s="13" t="s">
        <v>420</v>
      </c>
      <c r="B408" s="14" t="s">
        <v>1376</v>
      </c>
    </row>
    <row r="409" spans="1:2" ht="15.75" thickBot="1">
      <c r="A409" s="13" t="s">
        <v>263</v>
      </c>
      <c r="B409" s="14" t="s">
        <v>1377</v>
      </c>
    </row>
    <row r="410" spans="1:2" ht="15.75" thickBot="1">
      <c r="A410" s="13" t="s">
        <v>266</v>
      </c>
      <c r="B410" s="14" t="s">
        <v>1378</v>
      </c>
    </row>
    <row r="411" spans="1:2" ht="15.75" thickBot="1">
      <c r="A411" s="13" t="s">
        <v>268</v>
      </c>
      <c r="B411" s="14" t="s">
        <v>1379</v>
      </c>
    </row>
    <row r="412" spans="1:2" ht="15.75" thickBot="1">
      <c r="A412" s="13" t="s">
        <v>24</v>
      </c>
      <c r="B412" s="14" t="s">
        <v>1380</v>
      </c>
    </row>
    <row r="413" spans="1:2" ht="15.75" thickBot="1">
      <c r="A413" s="13" t="s">
        <v>27</v>
      </c>
      <c r="B413" s="14" t="s">
        <v>1381</v>
      </c>
    </row>
    <row r="414" spans="1:2" ht="15.75" thickBot="1">
      <c r="A414" s="13" t="s">
        <v>30</v>
      </c>
      <c r="B414" s="15" t="s">
        <v>1382</v>
      </c>
    </row>
    <row r="415" spans="1:2" ht="13.5" thickBot="1">
      <c r="A415" s="6" t="s">
        <v>283</v>
      </c>
      <c r="B415" s="16" t="s">
        <v>1383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1"/>
  <sheetViews>
    <sheetView workbookViewId="0">
      <pane ySplit="1" topLeftCell="A2" activePane="bottomLeft" state="frozen"/>
      <selection pane="bottomLeft" activeCell="C41" sqref="C41"/>
    </sheetView>
  </sheetViews>
  <sheetFormatPr defaultRowHeight="14.25"/>
  <cols>
    <col min="1" max="1" width="18.25" customWidth="1"/>
    <col min="3" max="3" width="9.5" bestFit="1" customWidth="1"/>
    <col min="5" max="5" width="9.875" customWidth="1"/>
    <col min="8" max="8" width="10.75" customWidth="1"/>
    <col min="9" max="10" width="11" customWidth="1"/>
  </cols>
  <sheetData>
    <row r="1" spans="1:10" ht="38.25">
      <c r="B1" s="8" t="s">
        <v>1355</v>
      </c>
      <c r="C1" s="8" t="s">
        <v>1356</v>
      </c>
      <c r="D1" s="8" t="s">
        <v>1357</v>
      </c>
      <c r="E1" s="8" t="s">
        <v>1358</v>
      </c>
      <c r="F1" s="8" t="s">
        <v>1359</v>
      </c>
      <c r="G1" s="8" t="s">
        <v>1360</v>
      </c>
      <c r="H1" s="8" t="s">
        <v>1361</v>
      </c>
      <c r="I1" s="8" t="s">
        <v>1362</v>
      </c>
      <c r="J1" s="8" t="s">
        <v>1363</v>
      </c>
    </row>
    <row r="2" spans="1:10">
      <c r="A2" s="9" t="s">
        <v>1364</v>
      </c>
      <c r="B2" s="292" t="s">
        <v>152</v>
      </c>
      <c r="C2" s="10">
        <v>438</v>
      </c>
      <c r="D2" s="10"/>
      <c r="E2" s="10"/>
      <c r="F2" s="10"/>
      <c r="G2" s="10"/>
      <c r="H2" s="10"/>
      <c r="I2" s="10"/>
      <c r="J2" s="10"/>
    </row>
    <row r="3" spans="1:10">
      <c r="A3" s="9" t="s">
        <v>1365</v>
      </c>
      <c r="B3" s="292"/>
      <c r="C3" s="10">
        <v>424.6</v>
      </c>
      <c r="D3" s="10"/>
      <c r="E3" s="10"/>
      <c r="F3" s="10"/>
      <c r="G3" s="10"/>
      <c r="H3" s="10"/>
      <c r="I3" s="10"/>
      <c r="J3" s="10"/>
    </row>
    <row r="4" spans="1:10">
      <c r="A4" s="9" t="s">
        <v>1366</v>
      </c>
      <c r="B4" s="292"/>
      <c r="C4" s="10">
        <v>437</v>
      </c>
      <c r="D4" s="10"/>
      <c r="E4" s="10"/>
      <c r="F4" s="10"/>
      <c r="G4" s="10"/>
      <c r="H4" s="10"/>
      <c r="I4" s="10"/>
      <c r="J4" s="10"/>
    </row>
    <row r="5" spans="1:10">
      <c r="A5" s="11" t="s">
        <v>1367</v>
      </c>
      <c r="B5" s="292"/>
      <c r="C5" s="12">
        <f>SUM(C2:C4)/3</f>
        <v>433.2</v>
      </c>
      <c r="D5" s="12">
        <f>SUM(D2:D4)/3</f>
        <v>0</v>
      </c>
      <c r="E5" s="12">
        <f t="shared" ref="E5:J5" si="0">SUM(E2:E4)/3</f>
        <v>0</v>
      </c>
      <c r="F5" s="12">
        <f t="shared" si="0"/>
        <v>0</v>
      </c>
      <c r="G5" s="12">
        <f t="shared" si="0"/>
        <v>0</v>
      </c>
      <c r="H5" s="12">
        <f t="shared" si="0"/>
        <v>0</v>
      </c>
      <c r="I5" s="12">
        <f t="shared" si="0"/>
        <v>0</v>
      </c>
      <c r="J5" s="12">
        <f t="shared" si="0"/>
        <v>0</v>
      </c>
    </row>
    <row r="6" spans="1:10">
      <c r="A6" s="9" t="s">
        <v>1364</v>
      </c>
      <c r="B6" s="292" t="s">
        <v>16</v>
      </c>
      <c r="C6" s="10">
        <v>469</v>
      </c>
      <c r="D6" s="10"/>
      <c r="E6" s="10"/>
      <c r="F6" s="10"/>
      <c r="G6" s="10"/>
      <c r="H6" s="10"/>
      <c r="I6" s="10"/>
      <c r="J6" s="10"/>
    </row>
    <row r="7" spans="1:10">
      <c r="A7" s="9" t="s">
        <v>1365</v>
      </c>
      <c r="B7" s="292"/>
      <c r="C7" s="10">
        <v>465.9</v>
      </c>
      <c r="D7" s="10"/>
      <c r="E7" s="10"/>
      <c r="F7" s="10"/>
      <c r="G7" s="10"/>
      <c r="H7" s="10"/>
      <c r="I7" s="10"/>
      <c r="J7" s="10"/>
    </row>
    <row r="8" spans="1:10">
      <c r="A8" s="9" t="s">
        <v>1366</v>
      </c>
      <c r="B8" s="292"/>
      <c r="C8" s="10">
        <v>489</v>
      </c>
      <c r="D8" s="10"/>
      <c r="E8" s="10"/>
      <c r="F8" s="10"/>
      <c r="G8" s="10"/>
      <c r="H8" s="10"/>
      <c r="I8" s="10"/>
      <c r="J8" s="10"/>
    </row>
    <row r="9" spans="1:10">
      <c r="A9" s="11" t="s">
        <v>1367</v>
      </c>
      <c r="B9" s="292"/>
      <c r="C9" s="12">
        <f>SUM(C6:C8)/3</f>
        <v>474.63333333333338</v>
      </c>
      <c r="D9" s="12">
        <f>SUM(D6:D8)/3</f>
        <v>0</v>
      </c>
      <c r="E9" s="12">
        <f t="shared" ref="E9:J9" si="1">SUM(E6:E8)/3</f>
        <v>0</v>
      </c>
      <c r="F9" s="12">
        <f t="shared" si="1"/>
        <v>0</v>
      </c>
      <c r="G9" s="12">
        <f t="shared" si="1"/>
        <v>0</v>
      </c>
      <c r="H9" s="12">
        <f t="shared" si="1"/>
        <v>0</v>
      </c>
      <c r="I9" s="12">
        <f t="shared" si="1"/>
        <v>0</v>
      </c>
      <c r="J9" s="12">
        <f t="shared" si="1"/>
        <v>0</v>
      </c>
    </row>
    <row r="10" spans="1:10">
      <c r="A10" s="9" t="s">
        <v>1364</v>
      </c>
      <c r="B10" s="292" t="s">
        <v>19</v>
      </c>
      <c r="C10" s="10"/>
      <c r="D10" s="10">
        <v>509</v>
      </c>
      <c r="E10" s="10">
        <v>436</v>
      </c>
      <c r="F10" s="10"/>
      <c r="G10" s="10"/>
      <c r="H10" s="10"/>
      <c r="I10" s="10"/>
      <c r="J10" s="10"/>
    </row>
    <row r="11" spans="1:10">
      <c r="A11" s="9" t="s">
        <v>1365</v>
      </c>
      <c r="B11" s="292"/>
      <c r="C11" s="10"/>
      <c r="D11" s="10">
        <v>585.29999999999995</v>
      </c>
      <c r="E11" s="10">
        <v>407.5</v>
      </c>
      <c r="F11" s="10"/>
      <c r="G11" s="10"/>
      <c r="H11" s="10"/>
      <c r="I11" s="10"/>
      <c r="J11" s="10"/>
    </row>
    <row r="12" spans="1:10">
      <c r="A12" s="9" t="s">
        <v>1366</v>
      </c>
      <c r="B12" s="292"/>
      <c r="C12" s="10"/>
      <c r="D12" s="10">
        <v>600</v>
      </c>
      <c r="E12" s="10">
        <v>422</v>
      </c>
      <c r="F12" s="10"/>
      <c r="G12" s="10"/>
      <c r="H12" s="10"/>
      <c r="I12" s="10"/>
      <c r="J12" s="10"/>
    </row>
    <row r="13" spans="1:10">
      <c r="A13" s="11" t="s">
        <v>1367</v>
      </c>
      <c r="B13" s="292"/>
      <c r="C13" s="12">
        <f>SUM(C10:C12)/3</f>
        <v>0</v>
      </c>
      <c r="D13" s="12">
        <f>SUM(D10:D12)/3</f>
        <v>564.76666666666665</v>
      </c>
      <c r="E13" s="12">
        <f t="shared" ref="E13:J13" si="2">SUM(E10:E12)/3</f>
        <v>421.83333333333331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</row>
    <row r="14" spans="1:10">
      <c r="A14" s="9" t="s">
        <v>1364</v>
      </c>
      <c r="B14" s="292" t="s">
        <v>169</v>
      </c>
      <c r="C14" s="10"/>
      <c r="D14" s="10">
        <v>535</v>
      </c>
      <c r="E14" s="10">
        <v>384</v>
      </c>
      <c r="F14" s="10"/>
      <c r="G14" s="10"/>
      <c r="H14" s="10"/>
      <c r="I14" s="10"/>
      <c r="J14" s="10"/>
    </row>
    <row r="15" spans="1:10">
      <c r="A15" s="9" t="s">
        <v>1365</v>
      </c>
      <c r="B15" s="292"/>
      <c r="C15" s="10"/>
      <c r="D15" s="10">
        <v>527</v>
      </c>
      <c r="E15" s="10">
        <v>355.8</v>
      </c>
      <c r="F15" s="10"/>
      <c r="G15" s="10"/>
      <c r="H15" s="10"/>
      <c r="I15" s="10"/>
      <c r="J15" s="10"/>
    </row>
    <row r="16" spans="1:10">
      <c r="A16" s="9" t="s">
        <v>1366</v>
      </c>
      <c r="B16" s="292"/>
      <c r="C16" s="10"/>
      <c r="D16" s="10">
        <v>591</v>
      </c>
      <c r="E16" s="10">
        <v>364</v>
      </c>
      <c r="F16" s="10"/>
      <c r="G16" s="10"/>
      <c r="H16" s="10"/>
      <c r="I16" s="10"/>
      <c r="J16" s="10"/>
    </row>
    <row r="17" spans="1:10">
      <c r="A17" s="11" t="s">
        <v>1367</v>
      </c>
      <c r="B17" s="292"/>
      <c r="C17" s="12">
        <f>SUM(C14:C16)/3</f>
        <v>0</v>
      </c>
      <c r="D17" s="12">
        <f>SUM(D14:D16)/3</f>
        <v>551</v>
      </c>
      <c r="E17" s="12">
        <f t="shared" ref="E17:J17" si="3">SUM(E14:E16)/3</f>
        <v>367.93333333333334</v>
      </c>
      <c r="F17" s="12">
        <f t="shared" si="3"/>
        <v>0</v>
      </c>
      <c r="G17" s="12">
        <f t="shared" si="3"/>
        <v>0</v>
      </c>
      <c r="H17" s="12">
        <f t="shared" si="3"/>
        <v>0</v>
      </c>
      <c r="I17" s="12">
        <f t="shared" si="3"/>
        <v>0</v>
      </c>
      <c r="J17" s="12">
        <f t="shared" si="3"/>
        <v>0</v>
      </c>
    </row>
    <row r="18" spans="1:10">
      <c r="A18" s="9" t="s">
        <v>1364</v>
      </c>
      <c r="B18" s="292" t="s">
        <v>145</v>
      </c>
      <c r="C18" s="10"/>
      <c r="D18" s="10">
        <v>520</v>
      </c>
      <c r="E18" s="10">
        <v>415</v>
      </c>
      <c r="F18" s="10"/>
      <c r="G18" s="10"/>
      <c r="H18" s="10"/>
      <c r="I18" s="10"/>
      <c r="J18" s="10"/>
    </row>
    <row r="19" spans="1:10">
      <c r="A19" s="9" t="s">
        <v>1365</v>
      </c>
      <c r="B19" s="292"/>
      <c r="C19" s="10"/>
      <c r="D19" s="10">
        <v>542.29999999999995</v>
      </c>
      <c r="E19" s="10">
        <v>404.6</v>
      </c>
      <c r="F19" s="10"/>
      <c r="G19" s="10"/>
      <c r="H19" s="10"/>
      <c r="I19" s="10"/>
      <c r="J19" s="10"/>
    </row>
    <row r="20" spans="1:10">
      <c r="A20" s="9" t="s">
        <v>1366</v>
      </c>
      <c r="B20" s="292"/>
      <c r="C20" s="10"/>
      <c r="D20" s="10">
        <v>585</v>
      </c>
      <c r="E20" s="10">
        <v>425</v>
      </c>
      <c r="F20" s="10"/>
      <c r="G20" s="10"/>
      <c r="H20" s="10"/>
      <c r="I20" s="10"/>
      <c r="J20" s="10"/>
    </row>
    <row r="21" spans="1:10">
      <c r="A21" s="11" t="s">
        <v>1367</v>
      </c>
      <c r="B21" s="292"/>
      <c r="C21" s="12">
        <f>SUM(C18:C20)/3</f>
        <v>0</v>
      </c>
      <c r="D21" s="12">
        <f>SUM(D18:D20)/3</f>
        <v>549.1</v>
      </c>
      <c r="E21" s="12">
        <f t="shared" ref="E21:J21" si="4">SUM(E18:E20)/3</f>
        <v>414.86666666666662</v>
      </c>
      <c r="F21" s="12">
        <f t="shared" si="4"/>
        <v>0</v>
      </c>
      <c r="G21" s="12">
        <f t="shared" si="4"/>
        <v>0</v>
      </c>
      <c r="H21" s="12">
        <f t="shared" si="4"/>
        <v>0</v>
      </c>
      <c r="I21" s="12">
        <f t="shared" si="4"/>
        <v>0</v>
      </c>
      <c r="J21" s="12">
        <f t="shared" si="4"/>
        <v>0</v>
      </c>
    </row>
    <row r="22" spans="1:10">
      <c r="A22" s="9" t="s">
        <v>1364</v>
      </c>
      <c r="B22" s="292" t="s">
        <v>209</v>
      </c>
      <c r="C22" s="10"/>
      <c r="D22" s="10">
        <v>488</v>
      </c>
      <c r="E22" s="10">
        <v>359</v>
      </c>
      <c r="F22" s="10"/>
      <c r="G22" s="10"/>
      <c r="H22" s="10"/>
      <c r="I22" s="10"/>
      <c r="J22" s="10"/>
    </row>
    <row r="23" spans="1:10">
      <c r="A23" s="9" t="s">
        <v>1365</v>
      </c>
      <c r="B23" s="292"/>
      <c r="C23" s="10"/>
      <c r="D23" s="10">
        <v>485.5</v>
      </c>
      <c r="E23" s="10">
        <v>330.3</v>
      </c>
      <c r="F23" s="10"/>
      <c r="G23" s="10"/>
      <c r="H23" s="10"/>
      <c r="I23" s="10"/>
      <c r="J23" s="10"/>
    </row>
    <row r="24" spans="1:10">
      <c r="A24" s="9" t="s">
        <v>1366</v>
      </c>
      <c r="B24" s="292"/>
      <c r="C24" s="10"/>
      <c r="D24" s="10">
        <v>541</v>
      </c>
      <c r="E24" s="10">
        <v>365</v>
      </c>
      <c r="F24" s="10"/>
      <c r="G24" s="10"/>
      <c r="H24" s="10"/>
      <c r="I24" s="10"/>
      <c r="J24" s="10"/>
    </row>
    <row r="25" spans="1:10">
      <c r="A25" s="11" t="s">
        <v>1367</v>
      </c>
      <c r="B25" s="292"/>
      <c r="C25" s="12">
        <f>SUM(C22:C24)/3</f>
        <v>0</v>
      </c>
      <c r="D25" s="12">
        <f>SUM(D22:D24)/3</f>
        <v>504.83333333333331</v>
      </c>
      <c r="E25" s="12">
        <f t="shared" ref="E25:J25" si="5">SUM(E22:E24)/3</f>
        <v>351.43333333333334</v>
      </c>
      <c r="F25" s="12">
        <f t="shared" si="5"/>
        <v>0</v>
      </c>
      <c r="G25" s="12">
        <f t="shared" si="5"/>
        <v>0</v>
      </c>
      <c r="H25" s="12">
        <f t="shared" si="5"/>
        <v>0</v>
      </c>
      <c r="I25" s="12">
        <f t="shared" si="5"/>
        <v>0</v>
      </c>
      <c r="J25" s="12">
        <f t="shared" si="5"/>
        <v>0</v>
      </c>
    </row>
    <row r="26" spans="1:10">
      <c r="A26" s="9" t="s">
        <v>1364</v>
      </c>
      <c r="B26" s="292" t="s">
        <v>41</v>
      </c>
      <c r="C26" s="10">
        <v>300.60000000000002</v>
      </c>
      <c r="D26" s="10"/>
      <c r="E26" s="10"/>
      <c r="F26" s="10"/>
      <c r="G26" s="10"/>
      <c r="H26" s="10"/>
      <c r="I26" s="10"/>
      <c r="J26" s="10"/>
    </row>
    <row r="27" spans="1:10">
      <c r="A27" s="9" t="s">
        <v>1365</v>
      </c>
      <c r="B27" s="292"/>
      <c r="C27" s="10">
        <v>240.8</v>
      </c>
      <c r="D27" s="10"/>
      <c r="E27" s="10"/>
      <c r="F27" s="10"/>
      <c r="G27" s="10"/>
      <c r="H27" s="10"/>
      <c r="I27" s="10"/>
      <c r="J27" s="10"/>
    </row>
    <row r="28" spans="1:10">
      <c r="A28" s="9" t="s">
        <v>1366</v>
      </c>
      <c r="B28" s="292"/>
      <c r="C28" s="10">
        <v>275.8</v>
      </c>
      <c r="D28" s="10"/>
      <c r="E28" s="10"/>
      <c r="F28" s="10"/>
      <c r="G28" s="10"/>
      <c r="H28" s="10"/>
      <c r="I28" s="10"/>
      <c r="J28" s="10"/>
    </row>
    <row r="29" spans="1:10">
      <c r="A29" s="11" t="s">
        <v>1367</v>
      </c>
      <c r="B29" s="292"/>
      <c r="C29" s="12">
        <f>SUM(C26:C28)/3</f>
        <v>272.40000000000003</v>
      </c>
      <c r="D29" s="12">
        <f>SUM(D26:D28)/3</f>
        <v>0</v>
      </c>
      <c r="E29" s="12">
        <f t="shared" ref="E29:J29" si="6">SUM(E26:E28)/3</f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2">
        <f t="shared" si="6"/>
        <v>0</v>
      </c>
      <c r="J29" s="12">
        <f t="shared" si="6"/>
        <v>0</v>
      </c>
    </row>
    <row r="30" spans="1:10">
      <c r="A30" s="9" t="s">
        <v>1364</v>
      </c>
      <c r="B30" s="292" t="s">
        <v>328</v>
      </c>
      <c r="C30" s="10"/>
      <c r="D30" s="10"/>
      <c r="E30" s="10"/>
      <c r="F30" s="10">
        <v>366.6</v>
      </c>
      <c r="G30" s="10">
        <v>238.5</v>
      </c>
      <c r="H30" s="10"/>
      <c r="I30" s="10"/>
      <c r="J30" s="10"/>
    </row>
    <row r="31" spans="1:10">
      <c r="A31" s="9" t="s">
        <v>1365</v>
      </c>
      <c r="B31" s="292"/>
      <c r="C31" s="10"/>
      <c r="D31" s="10"/>
      <c r="E31" s="10"/>
      <c r="F31" s="10">
        <v>345.9</v>
      </c>
      <c r="G31" s="10">
        <v>144.80000000000001</v>
      </c>
      <c r="H31" s="10"/>
      <c r="I31" s="10"/>
      <c r="J31" s="10"/>
    </row>
    <row r="32" spans="1:10">
      <c r="A32" s="9" t="s">
        <v>1366</v>
      </c>
      <c r="B32" s="292"/>
      <c r="C32" s="10"/>
      <c r="D32" s="10"/>
      <c r="E32" s="10"/>
      <c r="F32" s="10">
        <v>322</v>
      </c>
      <c r="G32" s="10">
        <v>396.1</v>
      </c>
      <c r="H32" s="10"/>
      <c r="I32" s="10"/>
      <c r="J32" s="10"/>
    </row>
    <row r="33" spans="1:10">
      <c r="A33" s="11" t="s">
        <v>1367</v>
      </c>
      <c r="B33" s="292"/>
      <c r="C33" s="12">
        <f>SUM(C30:C32)/3</f>
        <v>0</v>
      </c>
      <c r="D33" s="12">
        <f>SUM(D30:D32)/3</f>
        <v>0</v>
      </c>
      <c r="E33" s="12">
        <f t="shared" ref="E33:J33" si="7">SUM(E30:E32)/3</f>
        <v>0</v>
      </c>
      <c r="F33" s="12">
        <f t="shared" si="7"/>
        <v>344.83333333333331</v>
      </c>
      <c r="G33" s="12">
        <f t="shared" si="7"/>
        <v>259.8</v>
      </c>
      <c r="H33" s="12">
        <f t="shared" si="7"/>
        <v>0</v>
      </c>
      <c r="I33" s="12">
        <f t="shared" si="7"/>
        <v>0</v>
      </c>
      <c r="J33" s="12">
        <f t="shared" si="7"/>
        <v>0</v>
      </c>
    </row>
    <row r="34" spans="1:10">
      <c r="A34" s="9" t="s">
        <v>1364</v>
      </c>
      <c r="B34" s="292" t="s">
        <v>1354</v>
      </c>
      <c r="C34" s="10"/>
      <c r="D34" s="10"/>
      <c r="E34" s="10"/>
      <c r="F34" s="10"/>
      <c r="G34" s="10"/>
      <c r="H34" s="10">
        <v>524</v>
      </c>
      <c r="I34" s="10">
        <v>589</v>
      </c>
      <c r="J34" s="10">
        <v>379</v>
      </c>
    </row>
    <row r="35" spans="1:10">
      <c r="A35" s="9" t="s">
        <v>1365</v>
      </c>
      <c r="B35" s="292"/>
      <c r="C35" s="10"/>
      <c r="D35" s="10"/>
      <c r="E35" s="10"/>
      <c r="F35" s="10"/>
      <c r="G35" s="10"/>
      <c r="H35" s="10">
        <v>477.7</v>
      </c>
      <c r="I35" s="10">
        <v>581.6</v>
      </c>
      <c r="J35" s="10">
        <v>354.2</v>
      </c>
    </row>
    <row r="36" spans="1:10">
      <c r="A36" s="9" t="s">
        <v>1366</v>
      </c>
      <c r="B36" s="292"/>
      <c r="C36" s="10"/>
      <c r="D36" s="10"/>
      <c r="E36" s="10"/>
      <c r="F36" s="10"/>
      <c r="G36" s="10"/>
      <c r="H36" s="10">
        <v>500</v>
      </c>
      <c r="I36" s="10">
        <v>586</v>
      </c>
      <c r="J36" s="10">
        <v>359</v>
      </c>
    </row>
    <row r="37" spans="1:10">
      <c r="A37" s="11" t="s">
        <v>1367</v>
      </c>
      <c r="B37" s="292"/>
      <c r="C37" s="12">
        <f>SUM(C34:C36)/3</f>
        <v>0</v>
      </c>
      <c r="D37" s="12">
        <f>SUM(D34:D36)/3</f>
        <v>0</v>
      </c>
      <c r="E37" s="12">
        <f t="shared" ref="E37:J37" si="8">SUM(E34:E36)/3</f>
        <v>0</v>
      </c>
      <c r="F37" s="12">
        <f t="shared" si="8"/>
        <v>0</v>
      </c>
      <c r="G37" s="12">
        <f t="shared" si="8"/>
        <v>0</v>
      </c>
      <c r="H37" s="12">
        <f t="shared" si="8"/>
        <v>500.56666666666666</v>
      </c>
      <c r="I37" s="12">
        <f t="shared" si="8"/>
        <v>585.5333333333333</v>
      </c>
      <c r="J37" s="12">
        <f t="shared" si="8"/>
        <v>364.06666666666666</v>
      </c>
    </row>
    <row r="38" spans="1:10">
      <c r="A38" s="9" t="s">
        <v>1364</v>
      </c>
      <c r="B38" s="292" t="s">
        <v>34</v>
      </c>
      <c r="C38" s="10">
        <v>445</v>
      </c>
      <c r="D38" s="10"/>
      <c r="E38" s="10"/>
      <c r="F38" s="10"/>
      <c r="G38" s="10"/>
      <c r="H38" s="10"/>
      <c r="I38" s="10"/>
      <c r="J38" s="10"/>
    </row>
    <row r="39" spans="1:10">
      <c r="A39" s="9" t="s">
        <v>1365</v>
      </c>
      <c r="B39" s="292"/>
      <c r="C39" s="10">
        <v>447.3</v>
      </c>
      <c r="D39" s="10"/>
      <c r="E39" s="10"/>
      <c r="F39" s="10"/>
      <c r="G39" s="10"/>
      <c r="H39" s="10"/>
      <c r="I39" s="10"/>
      <c r="J39" s="10"/>
    </row>
    <row r="40" spans="1:10">
      <c r="A40" s="9" t="s">
        <v>1366</v>
      </c>
      <c r="B40" s="292"/>
      <c r="C40" s="10">
        <v>471</v>
      </c>
      <c r="D40" s="10"/>
      <c r="E40" s="10"/>
      <c r="F40" s="10"/>
      <c r="G40" s="10"/>
      <c r="H40" s="10"/>
      <c r="I40" s="10"/>
      <c r="J40" s="10"/>
    </row>
    <row r="41" spans="1:10">
      <c r="A41" s="11" t="s">
        <v>1367</v>
      </c>
      <c r="B41" s="292"/>
      <c r="C41" s="12">
        <f>SUM(C38:C40)/3</f>
        <v>454.43333333333334</v>
      </c>
      <c r="D41" s="12">
        <f>SUM(D38:D40)/3</f>
        <v>0</v>
      </c>
      <c r="E41" s="12">
        <f t="shared" ref="E41:J41" si="9">SUM(E38:E40)/3</f>
        <v>0</v>
      </c>
      <c r="F41" s="12">
        <f t="shared" si="9"/>
        <v>0</v>
      </c>
      <c r="G41" s="12">
        <f t="shared" si="9"/>
        <v>0</v>
      </c>
      <c r="H41" s="12">
        <f t="shared" si="9"/>
        <v>0</v>
      </c>
      <c r="I41" s="12">
        <f t="shared" si="9"/>
        <v>0</v>
      </c>
      <c r="J41" s="12">
        <f t="shared" si="9"/>
        <v>0</v>
      </c>
    </row>
  </sheetData>
  <mergeCells count="10">
    <mergeCell ref="B38:B41"/>
    <mergeCell ref="B26:B29"/>
    <mergeCell ref="B30:B33"/>
    <mergeCell ref="B34:B37"/>
    <mergeCell ref="B2:B5"/>
    <mergeCell ref="B6:B9"/>
    <mergeCell ref="B10:B13"/>
    <mergeCell ref="B14:B17"/>
    <mergeCell ref="B18:B21"/>
    <mergeCell ref="B22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PPE</vt:lpstr>
      <vt:lpstr>nowe_PPE</vt:lpstr>
      <vt:lpstr>ceny_rynkowe_2021</vt:lpstr>
      <vt:lpstr>PPE!Tytuły_wydruku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sopala</dc:creator>
  <cp:lastModifiedBy>Radoslaw Suchan</cp:lastModifiedBy>
  <cp:lastPrinted>2024-08-14T07:24:34Z</cp:lastPrinted>
  <dcterms:created xsi:type="dcterms:W3CDTF">2021-06-01T06:06:10Z</dcterms:created>
  <dcterms:modified xsi:type="dcterms:W3CDTF">2024-10-01T12:28:54Z</dcterms:modified>
</cp:coreProperties>
</file>