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2. Gaz/44. 44 Grupa Zakupowa/Załaczniki -  VOL:GAZ:44:2024_sprostowanie_15.10.24/Załaczniki -  VOL:GAZ:44:2024_sprostowanie_15.10.24/"/>
    </mc:Choice>
  </mc:AlternateContent>
  <xr:revisionPtr revIDLastSave="0" documentId="13_ncr:1_{F87BACDB-275C-F048-ABE9-B755AAB9149C}" xr6:coauthVersionLast="47" xr6:coauthVersionMax="47" xr10:uidLastSave="{00000000-0000-0000-0000-000000000000}"/>
  <bookViews>
    <workbookView xWindow="12500" yWindow="1860" windowWidth="30240" windowHeight="14260" tabRatio="500" xr2:uid="{00000000-000D-0000-FFFF-FFFF00000000}"/>
  </bookViews>
  <sheets>
    <sheet name="Formularz Cenowy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82" i="1" l="1"/>
  <c r="F282" i="1"/>
  <c r="E282" i="1"/>
  <c r="D282" i="1"/>
  <c r="C282" i="1"/>
  <c r="I281" i="1"/>
  <c r="M281" i="1" s="1"/>
  <c r="I280" i="1"/>
  <c r="M280" i="1" s="1"/>
  <c r="I279" i="1"/>
  <c r="M279" i="1" s="1"/>
  <c r="I278" i="1"/>
  <c r="I282" i="1" s="1"/>
  <c r="L267" i="1"/>
  <c r="M266" i="1"/>
  <c r="E266" i="1"/>
  <c r="D266" i="1"/>
  <c r="I265" i="1"/>
  <c r="M265" i="1" s="1"/>
  <c r="M267" i="1" s="1"/>
  <c r="E265" i="1"/>
  <c r="D265" i="1"/>
  <c r="M264" i="1"/>
  <c r="L259" i="1"/>
  <c r="I259" i="1"/>
  <c r="M258" i="1"/>
  <c r="D258" i="1"/>
  <c r="I257" i="1"/>
  <c r="M257" i="1" s="1"/>
  <c r="M259" i="1" s="1"/>
  <c r="D257" i="1"/>
  <c r="M256" i="1"/>
  <c r="L251" i="1"/>
  <c r="M250" i="1"/>
  <c r="D250" i="1"/>
  <c r="I249" i="1"/>
  <c r="M249" i="1" s="1"/>
  <c r="M251" i="1" s="1"/>
  <c r="D249" i="1"/>
  <c r="M248" i="1"/>
  <c r="L243" i="1"/>
  <c r="F243" i="1"/>
  <c r="E243" i="1"/>
  <c r="D243" i="1"/>
  <c r="C243" i="1"/>
  <c r="I242" i="1"/>
  <c r="M242" i="1" s="1"/>
  <c r="I241" i="1"/>
  <c r="M241" i="1" s="1"/>
  <c r="I240" i="1"/>
  <c r="M240" i="1" s="1"/>
  <c r="M239" i="1"/>
  <c r="I239" i="1"/>
  <c r="I238" i="1"/>
  <c r="M238" i="1" s="1"/>
  <c r="I237" i="1"/>
  <c r="I243" i="1" s="1"/>
  <c r="L230" i="1"/>
  <c r="F230" i="1"/>
  <c r="E230" i="1"/>
  <c r="D230" i="1"/>
  <c r="C230" i="1"/>
  <c r="M229" i="1"/>
  <c r="I229" i="1"/>
  <c r="I228" i="1"/>
  <c r="M228" i="1" s="1"/>
  <c r="I227" i="1"/>
  <c r="M227" i="1" s="1"/>
  <c r="I226" i="1"/>
  <c r="M226" i="1" s="1"/>
  <c r="I225" i="1"/>
  <c r="M225" i="1" s="1"/>
  <c r="I224" i="1"/>
  <c r="M224" i="1" s="1"/>
  <c r="I223" i="1"/>
  <c r="M223" i="1" s="1"/>
  <c r="M222" i="1"/>
  <c r="I222" i="1"/>
  <c r="I221" i="1"/>
  <c r="M221" i="1" s="1"/>
  <c r="I220" i="1"/>
  <c r="M220" i="1" s="1"/>
  <c r="I219" i="1"/>
  <c r="M219" i="1" s="1"/>
  <c r="I218" i="1"/>
  <c r="M218" i="1" s="1"/>
  <c r="L207" i="1"/>
  <c r="I207" i="1"/>
  <c r="M206" i="1"/>
  <c r="E206" i="1"/>
  <c r="D206" i="1"/>
  <c r="I205" i="1"/>
  <c r="M205" i="1" s="1"/>
  <c r="M207" i="1" s="1"/>
  <c r="E205" i="1"/>
  <c r="D205" i="1"/>
  <c r="M204" i="1"/>
  <c r="L199" i="1"/>
  <c r="M198" i="1"/>
  <c r="E198" i="1"/>
  <c r="D198" i="1"/>
  <c r="I197" i="1"/>
  <c r="I199" i="1" s="1"/>
  <c r="E197" i="1"/>
  <c r="D197" i="1"/>
  <c r="M196" i="1"/>
  <c r="L191" i="1"/>
  <c r="M190" i="1"/>
  <c r="E190" i="1"/>
  <c r="D190" i="1"/>
  <c r="I189" i="1"/>
  <c r="M189" i="1" s="1"/>
  <c r="M191" i="1" s="1"/>
  <c r="E189" i="1"/>
  <c r="D189" i="1"/>
  <c r="M188" i="1"/>
  <c r="L183" i="1"/>
  <c r="M182" i="1"/>
  <c r="E182" i="1"/>
  <c r="D182" i="1"/>
  <c r="I181" i="1"/>
  <c r="I183" i="1" s="1"/>
  <c r="E181" i="1"/>
  <c r="D181" i="1"/>
  <c r="M180" i="1"/>
  <c r="L175" i="1"/>
  <c r="I175" i="1"/>
  <c r="M174" i="1"/>
  <c r="D174" i="1"/>
  <c r="I173" i="1"/>
  <c r="M173" i="1" s="1"/>
  <c r="M175" i="1" s="1"/>
  <c r="D173" i="1"/>
  <c r="M172" i="1"/>
  <c r="L167" i="1"/>
  <c r="M166" i="1"/>
  <c r="D166" i="1"/>
  <c r="I165" i="1"/>
  <c r="I167" i="1" s="1"/>
  <c r="D165" i="1"/>
  <c r="M164" i="1"/>
  <c r="L159" i="1"/>
  <c r="F159" i="1"/>
  <c r="E159" i="1"/>
  <c r="D159" i="1"/>
  <c r="C159" i="1"/>
  <c r="I158" i="1"/>
  <c r="M158" i="1" s="1"/>
  <c r="I157" i="1"/>
  <c r="M157" i="1" s="1"/>
  <c r="I156" i="1"/>
  <c r="M156" i="1" s="1"/>
  <c r="M155" i="1"/>
  <c r="I155" i="1"/>
  <c r="I154" i="1"/>
  <c r="M154" i="1" s="1"/>
  <c r="I153" i="1"/>
  <c r="M153" i="1" s="1"/>
  <c r="I152" i="1"/>
  <c r="M152" i="1" s="1"/>
  <c r="I151" i="1"/>
  <c r="I159" i="1" s="1"/>
  <c r="L144" i="1"/>
  <c r="I144" i="1"/>
  <c r="F144" i="1"/>
  <c r="E144" i="1"/>
  <c r="D144" i="1"/>
  <c r="C144" i="1"/>
  <c r="I143" i="1"/>
  <c r="M143" i="1" s="1"/>
  <c r="I142" i="1"/>
  <c r="M142" i="1" s="1"/>
  <c r="I141" i="1"/>
  <c r="M141" i="1" s="1"/>
  <c r="I140" i="1"/>
  <c r="M140" i="1" s="1"/>
  <c r="I139" i="1"/>
  <c r="M139" i="1" s="1"/>
  <c r="M138" i="1"/>
  <c r="I138" i="1"/>
  <c r="I137" i="1"/>
  <c r="M137" i="1" s="1"/>
  <c r="I136" i="1"/>
  <c r="M136" i="1" s="1"/>
  <c r="I135" i="1"/>
  <c r="M135" i="1" s="1"/>
  <c r="I134" i="1"/>
  <c r="M134" i="1" s="1"/>
  <c r="M144" i="1" s="1"/>
  <c r="L123" i="1"/>
  <c r="I123" i="1"/>
  <c r="M122" i="1"/>
  <c r="E122" i="1"/>
  <c r="D122" i="1"/>
  <c r="I121" i="1"/>
  <c r="M121" i="1" s="1"/>
  <c r="M123" i="1" s="1"/>
  <c r="E121" i="1"/>
  <c r="D121" i="1"/>
  <c r="M120" i="1"/>
  <c r="L115" i="1"/>
  <c r="M114" i="1"/>
  <c r="D114" i="1"/>
  <c r="M113" i="1"/>
  <c r="M115" i="1" s="1"/>
  <c r="I113" i="1"/>
  <c r="I115" i="1" s="1"/>
  <c r="D113" i="1"/>
  <c r="M112" i="1"/>
  <c r="L107" i="1"/>
  <c r="M106" i="1"/>
  <c r="D106" i="1"/>
  <c r="I105" i="1"/>
  <c r="M105" i="1" s="1"/>
  <c r="M107" i="1" s="1"/>
  <c r="D105" i="1"/>
  <c r="M104" i="1"/>
  <c r="L98" i="1"/>
  <c r="I98" i="1"/>
  <c r="F98" i="1"/>
  <c r="E98" i="1"/>
  <c r="D98" i="1"/>
  <c r="C98" i="1"/>
  <c r="I97" i="1"/>
  <c r="M97" i="1" s="1"/>
  <c r="I96" i="1"/>
  <c r="M96" i="1" s="1"/>
  <c r="I95" i="1"/>
  <c r="M95" i="1" s="1"/>
  <c r="I94" i="1"/>
  <c r="M94" i="1" s="1"/>
  <c r="I93" i="1"/>
  <c r="M93" i="1" s="1"/>
  <c r="M92" i="1"/>
  <c r="I92" i="1"/>
  <c r="L85" i="1"/>
  <c r="F85" i="1"/>
  <c r="E85" i="1"/>
  <c r="D85" i="1"/>
  <c r="C85" i="1"/>
  <c r="I84" i="1"/>
  <c r="M84" i="1" s="1"/>
  <c r="I83" i="1"/>
  <c r="M83" i="1" s="1"/>
  <c r="I82" i="1"/>
  <c r="M82" i="1" s="1"/>
  <c r="M81" i="1"/>
  <c r="I81" i="1"/>
  <c r="I80" i="1"/>
  <c r="M80" i="1" s="1"/>
  <c r="I79" i="1"/>
  <c r="M79" i="1" s="1"/>
  <c r="I78" i="1"/>
  <c r="M78" i="1" s="1"/>
  <c r="I77" i="1"/>
  <c r="M77" i="1" s="1"/>
  <c r="I76" i="1"/>
  <c r="M76" i="1" s="1"/>
  <c r="I75" i="1"/>
  <c r="M75" i="1" s="1"/>
  <c r="L65" i="1"/>
  <c r="M64" i="1"/>
  <c r="E64" i="1"/>
  <c r="D64" i="1"/>
  <c r="I63" i="1"/>
  <c r="I65" i="1" s="1"/>
  <c r="E63" i="1"/>
  <c r="D63" i="1"/>
  <c r="M62" i="1"/>
  <c r="L57" i="1"/>
  <c r="I57" i="1"/>
  <c r="M56" i="1"/>
  <c r="D56" i="1"/>
  <c r="I55" i="1"/>
  <c r="M55" i="1" s="1"/>
  <c r="M57" i="1" s="1"/>
  <c r="D55" i="1"/>
  <c r="M54" i="1"/>
  <c r="L49" i="1"/>
  <c r="M48" i="1"/>
  <c r="D48" i="1"/>
  <c r="I47" i="1"/>
  <c r="I49" i="1" s="1"/>
  <c r="D47" i="1"/>
  <c r="M46" i="1"/>
  <c r="L41" i="1"/>
  <c r="M296" i="1" s="1"/>
  <c r="F41" i="1"/>
  <c r="E41" i="1"/>
  <c r="D41" i="1"/>
  <c r="M294" i="1" s="1"/>
  <c r="C41" i="1"/>
  <c r="I40" i="1"/>
  <c r="M40" i="1" s="1"/>
  <c r="I39" i="1"/>
  <c r="I41" i="1" s="1"/>
  <c r="I38" i="1"/>
  <c r="M38" i="1" s="1"/>
  <c r="M37" i="1"/>
  <c r="I37" i="1"/>
  <c r="L30" i="1"/>
  <c r="F30" i="1"/>
  <c r="E30" i="1"/>
  <c r="D30" i="1"/>
  <c r="C30" i="1"/>
  <c r="I29" i="1"/>
  <c r="M29" i="1" s="1"/>
  <c r="I28" i="1"/>
  <c r="M28" i="1" s="1"/>
  <c r="I27" i="1"/>
  <c r="M27" i="1" s="1"/>
  <c r="I26" i="1"/>
  <c r="M26" i="1" s="1"/>
  <c r="I25" i="1"/>
  <c r="M25" i="1" s="1"/>
  <c r="I24" i="1"/>
  <c r="I30" i="1" s="1"/>
  <c r="F13" i="1"/>
  <c r="E13" i="1"/>
  <c r="D13" i="1"/>
  <c r="M287" i="1" s="1"/>
  <c r="C13" i="1"/>
  <c r="M12" i="1"/>
  <c r="L12" i="1"/>
  <c r="I12" i="1"/>
  <c r="L11" i="1"/>
  <c r="I11" i="1"/>
  <c r="M11" i="1" s="1"/>
  <c r="L10" i="1"/>
  <c r="I10" i="1"/>
  <c r="M10" i="1" s="1"/>
  <c r="L9" i="1"/>
  <c r="L13" i="1" s="1"/>
  <c r="M289" i="1" s="1"/>
  <c r="I9" i="1"/>
  <c r="M9" i="1" s="1"/>
  <c r="M13" i="1" s="1"/>
  <c r="M295" i="1" l="1"/>
  <c r="M230" i="1"/>
  <c r="M85" i="1"/>
  <c r="M98" i="1"/>
  <c r="M197" i="1"/>
  <c r="M199" i="1" s="1"/>
  <c r="M278" i="1"/>
  <c r="M282" i="1" s="1"/>
  <c r="M47" i="1"/>
  <c r="M49" i="1" s="1"/>
  <c r="I13" i="1"/>
  <c r="M288" i="1" s="1"/>
  <c r="M151" i="1"/>
  <c r="M159" i="1" s="1"/>
  <c r="I191" i="1"/>
  <c r="M237" i="1"/>
  <c r="M243" i="1" s="1"/>
  <c r="M165" i="1"/>
  <c r="M167" i="1" s="1"/>
  <c r="M39" i="1"/>
  <c r="M41" i="1" s="1"/>
  <c r="M297" i="1" s="1"/>
  <c r="I230" i="1"/>
  <c r="I251" i="1"/>
  <c r="M24" i="1"/>
  <c r="M30" i="1" s="1"/>
  <c r="M290" i="1" s="1"/>
  <c r="I85" i="1"/>
  <c r="I107" i="1"/>
  <c r="M63" i="1"/>
  <c r="M65" i="1" s="1"/>
  <c r="M181" i="1"/>
  <c r="M183" i="1" s="1"/>
  <c r="I267" i="1"/>
  <c r="M298" i="1" l="1"/>
  <c r="M299" i="1" s="1"/>
  <c r="M291" i="1"/>
  <c r="M292" i="1" s="1"/>
</calcChain>
</file>

<file path=xl/sharedStrings.xml><?xml version="1.0" encoding="utf-8"?>
<sst xmlns="http://schemas.openxmlformats.org/spreadsheetml/2006/main" count="643" uniqueCount="68">
  <si>
    <t>1.</t>
  </si>
  <si>
    <t>Nazwa OSD</t>
  </si>
  <si>
    <t>PSG Sp. z o.o. O/Gdańsk</t>
  </si>
  <si>
    <t>Punkty objęte taryfą ochronną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</si>
  <si>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</si>
  <si>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</si>
  <si>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</si>
  <si>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</si>
  <si>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</si>
  <si>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</si>
  <si>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</si>
  <si>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</si>
  <si>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</si>
  <si>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</si>
  <si>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</si>
  <si>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</si>
  <si>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</si>
  <si>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</si>
  <si>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</si>
  <si>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W-4</t>
  </si>
  <si>
    <t>P</t>
  </si>
  <si>
    <t>ZW</t>
  </si>
  <si>
    <t>W-6A.1</t>
  </si>
  <si>
    <t>SUMA</t>
  </si>
  <si>
    <t>2.</t>
  </si>
  <si>
    <t>PSG Sp. z o.o. O/Poznań</t>
  </si>
  <si>
    <t>W-3.6</t>
  </si>
  <si>
    <t>W-5.1</t>
  </si>
  <si>
    <t>Punkty nie objęte taryfą ochronną</t>
  </si>
  <si>
    <t>W-2.1</t>
  </si>
  <si>
    <t>Punkt objęty taryfą ochronną częściowo</t>
  </si>
  <si>
    <t>8018590365500048470068</t>
  </si>
  <si>
    <t>Część objęta ochroną</t>
  </si>
  <si>
    <t>Część nieobjęta ochroną</t>
  </si>
  <si>
    <t>8018590365500048591343</t>
  </si>
  <si>
    <t>8018590365500019152795</t>
  </si>
  <si>
    <t>3.</t>
  </si>
  <si>
    <t>PSG Sp. z o.o. O/Zabrze</t>
  </si>
  <si>
    <t>W-3.9</t>
  </si>
  <si>
    <t>8018590365500002692994</t>
  </si>
  <si>
    <t>8018590365500002736964</t>
  </si>
  <si>
    <t>8018590365500000003495</t>
  </si>
  <si>
    <t>4.</t>
  </si>
  <si>
    <t>PSG Sp. z o.o. O/Warszawa</t>
  </si>
  <si>
    <t>W-1.1</t>
  </si>
  <si>
    <t>8018590365500069291208</t>
  </si>
  <si>
    <t>8018590365500059439856</t>
  </si>
  <si>
    <t>8018590365500019229411</t>
  </si>
  <si>
    <t>8018590365500019229404</t>
  </si>
  <si>
    <t>8018590365500019225604</t>
  </si>
  <si>
    <t>8018590365500090826455</t>
  </si>
  <si>
    <t>5.</t>
  </si>
  <si>
    <t>PSG Sp. z o.o. O/Tarnów</t>
  </si>
  <si>
    <t>8018590365500074456791</t>
  </si>
  <si>
    <t>8018590365500074457545</t>
  </si>
  <si>
    <t>8018590365500019368844</t>
  </si>
  <si>
    <t>6.</t>
  </si>
  <si>
    <t>PSG Sp. z o.o. O/Wrocław</t>
  </si>
  <si>
    <t>* P - przeznaczonego do celów opałowych (z akcyzą)</t>
  </si>
  <si>
    <t>Razem WOLUMEN [kWh]</t>
  </si>
  <si>
    <t>** ZW - bez akcyzy, z zerową stawką akcyzy lub uwzględniająca zwolnienie od akcyzy</t>
  </si>
  <si>
    <t xml:space="preserve">Razem DYSTRYBUCJA </t>
  </si>
  <si>
    <t>Razem SPRZEDAŻ</t>
  </si>
  <si>
    <t>Razem WARTOŚĆ NETTO</t>
  </si>
  <si>
    <t>podatek VAT 23%</t>
  </si>
  <si>
    <t>Razem brutto</t>
  </si>
  <si>
    <t>Załącznik nr 2.a do SWZ - Formularz Cenowy</t>
  </si>
  <si>
    <t>W-5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</si>
</sst>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0.00000"/>
    <numFmt numFmtId="166" formatCode="#,##0.00&quot; zł&quot;"/>
    <numFmt numFmtId="167" formatCode="#,##0.00\ [$zł-415];[Red]\-#,##0.00\ [$zł-415]"/>
  </numFmts>
  <fonts count="6" x14ac:knownFonts="1">
    <font>
      <sz val="12"/>
      <color rgb="FF000000"/>
      <name val="Calibri"/>
      <family val="2"/>
      <charset val="238"/>
    </font>
    <font>
      <sz val="11"/>
      <name val="Arial"/>
      <family val="2"/>
      <scheme val="minor"/>
    </font>
    <font>
      <b/>
      <sz val="14"/>
      <name val="Arial"/>
      <family val="2"/>
      <scheme val="minor"/>
    </font>
    <font>
      <b/>
      <sz val="11"/>
      <name val="Arial"/>
      <family val="2"/>
      <scheme val="minor"/>
    </font>
    <font>
      <sz val="11"/>
      <color rgb="FF000000"/>
      <name val="Arial"/>
      <family val="2"/>
      <scheme val="minor"/>
    </font>
    <font>
      <sz val="14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2F2F2"/>
      </patternFill>
    </fill>
    <fill>
      <patternFill patternType="solid">
        <fgColor rgb="FFFFAA95"/>
        <bgColor rgb="FFFF8080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  <fill>
      <patternFill patternType="solid">
        <fgColor rgb="FF54A06B"/>
        <bgColor rgb="FF808080"/>
      </patternFill>
    </fill>
    <fill>
      <patternFill patternType="solid">
        <fgColor rgb="FFD6A21E"/>
        <bgColor rgb="FFFFCC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4" fontId="3" fillId="10" borderId="1" xfId="0" applyNumberFormat="1" applyFont="1" applyFill="1" applyBorder="1" applyAlignment="1">
      <alignment horizontal="center" vertical="center"/>
    </xf>
    <xf numFmtId="4" fontId="3" fillId="6" borderId="8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/>
    </xf>
    <xf numFmtId="4" fontId="3" fillId="9" borderId="3" xfId="0" applyNumberFormat="1" applyFont="1" applyFill="1" applyBorder="1" applyAlignment="1">
      <alignment horizontal="center" vertical="center"/>
    </xf>
    <xf numFmtId="3" fontId="3" fillId="9" borderId="3" xfId="0" applyNumberFormat="1" applyFont="1" applyFill="1" applyBorder="1" applyAlignment="1">
      <alignment horizontal="center" vertical="center"/>
    </xf>
    <xf numFmtId="4" fontId="3" fillId="6" borderId="12" xfId="0" applyNumberFormat="1" applyFont="1" applyFill="1" applyBorder="1" applyAlignment="1">
      <alignment horizontal="center" vertical="center"/>
    </xf>
    <xf numFmtId="4" fontId="3" fillId="6" borderId="2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0" fontId="1" fillId="0" borderId="0" xfId="0" applyFont="1"/>
    <xf numFmtId="0" fontId="1" fillId="0" borderId="9" xfId="0" applyFont="1" applyBorder="1"/>
    <xf numFmtId="0" fontId="4" fillId="0" borderId="0" xfId="0" applyFont="1"/>
    <xf numFmtId="4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5" fillId="0" borderId="14" xfId="0" applyNumberFormat="1" applyFont="1" applyBorder="1" applyAlignment="1">
      <alignment horizontal="center" vertical="center"/>
    </xf>
    <xf numFmtId="166" fontId="2" fillId="0" borderId="16" xfId="0" applyNumberFormat="1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166" fontId="2" fillId="0" borderId="18" xfId="0" applyNumberFormat="1" applyFont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11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1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7" borderId="7" xfId="0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1">
    <cellStyle name="Normalny" xfId="0" builtinId="0"/>
  </cellStyles>
  <dxfs count="2">
    <dxf>
      <font>
        <color rgb="FFF2F2F2"/>
      </font>
    </dxf>
    <dxf>
      <font>
        <color rgb="FFCCECFF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5B3D7"/>
      <rgbColor rgb="FF993366"/>
      <rgbColor rgb="FFF2F2F2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8EB4E3"/>
      <rgbColor rgb="FFFFAA95"/>
      <rgbColor rgb="FFCC99FF"/>
      <rgbColor rgb="FFC3D69B"/>
      <rgbColor rgb="FF3366FF"/>
      <rgbColor rgb="FF33CCCC"/>
      <rgbColor rgb="FF99CC00"/>
      <rgbColor rgb="FFFFCC00"/>
      <rgbColor rgb="FFD6A21E"/>
      <rgbColor rgb="FFFF6600"/>
      <rgbColor rgb="FF666699"/>
      <rgbColor rgb="FF969696"/>
      <rgbColor rgb="FF003366"/>
      <rgbColor rgb="FF54A06B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299"/>
  <sheetViews>
    <sheetView tabSelected="1" topLeftCell="A201" zoomScale="91" zoomScaleNormal="91" workbookViewId="0">
      <selection activeCell="H31" sqref="H31"/>
    </sheetView>
  </sheetViews>
  <sheetFormatPr baseColWidth="10" defaultColWidth="9" defaultRowHeight="14" x14ac:dyDescent="0.15"/>
  <cols>
    <col min="1" max="1" width="9.83203125" style="1" customWidth="1"/>
    <col min="2" max="2" width="6" style="1" customWidth="1"/>
    <col min="3" max="3" width="8.1640625" style="1" customWidth="1"/>
    <col min="4" max="4" width="16.33203125" style="1" customWidth="1"/>
    <col min="5" max="5" width="16.83203125" style="1" customWidth="1"/>
    <col min="6" max="6" width="14.6640625" style="2" customWidth="1"/>
    <col min="7" max="7" width="12" style="1" customWidth="1"/>
    <col min="8" max="8" width="12.33203125" style="1" customWidth="1"/>
    <col min="9" max="9" width="16" style="3" customWidth="1"/>
    <col min="10" max="10" width="13" style="1" customWidth="1"/>
    <col min="11" max="11" width="14.6640625" style="1" customWidth="1"/>
    <col min="12" max="12" width="19" style="1" customWidth="1"/>
    <col min="13" max="13" width="29.6640625" style="1" customWidth="1"/>
    <col min="14" max="14" width="9" style="1"/>
    <col min="15" max="15" width="11.1640625" style="1" customWidth="1"/>
    <col min="16" max="1023" width="9" style="1"/>
    <col min="1024" max="1024" width="10.5" style="1" customWidth="1"/>
    <col min="1025" max="16384" width="9" style="33"/>
  </cols>
  <sheetData>
    <row r="2" spans="1:1024" ht="34.5" customHeight="1" x14ac:dyDescent="0.15">
      <c r="B2" s="74" t="s">
        <v>66</v>
      </c>
      <c r="C2" s="74"/>
      <c r="D2" s="74"/>
      <c r="E2" s="74"/>
      <c r="F2" s="74"/>
      <c r="G2" s="74"/>
      <c r="H2" s="74"/>
    </row>
    <row r="3" spans="1:1024" ht="12.75" customHeight="1" x14ac:dyDescent="0.15">
      <c r="A3" s="4" t="s">
        <v>0</v>
      </c>
      <c r="D3" s="5"/>
      <c r="E3" s="5"/>
      <c r="F3" s="4"/>
      <c r="I3" s="5"/>
      <c r="L3" s="5"/>
      <c r="M3" s="5"/>
    </row>
    <row r="4" spans="1:1024" ht="12.75" customHeight="1" x14ac:dyDescent="0.15">
      <c r="A4" s="53" t="s">
        <v>1</v>
      </c>
      <c r="B4" s="53"/>
      <c r="C4" s="53"/>
      <c r="D4" s="5"/>
      <c r="E4" s="5"/>
      <c r="F4" s="4"/>
      <c r="I4" s="5"/>
      <c r="L4" s="5"/>
      <c r="M4" s="5"/>
    </row>
    <row r="5" spans="1:1024" x14ac:dyDescent="0.15">
      <c r="A5" s="56" t="s">
        <v>2</v>
      </c>
      <c r="B5" s="56"/>
      <c r="C5" s="56"/>
    </row>
    <row r="6" spans="1:1024" x14ac:dyDescent="0.15">
      <c r="A6" s="72" t="s">
        <v>3</v>
      </c>
      <c r="B6" s="72"/>
      <c r="C6" s="72"/>
      <c r="D6" s="72"/>
      <c r="G6" s="58" t="s">
        <v>4</v>
      </c>
      <c r="H6" s="58"/>
      <c r="I6" s="58"/>
      <c r="J6" s="59" t="s">
        <v>5</v>
      </c>
      <c r="K6" s="59"/>
      <c r="L6" s="59"/>
    </row>
    <row r="7" spans="1:1024" ht="39.75" customHeight="1" x14ac:dyDescent="0.15">
      <c r="A7" s="60" t="s">
        <v>6</v>
      </c>
      <c r="B7" s="60" t="s">
        <v>7</v>
      </c>
      <c r="C7" s="61" t="s">
        <v>8</v>
      </c>
      <c r="D7" s="62" t="s">
        <v>9</v>
      </c>
      <c r="E7" s="60" t="s">
        <v>10</v>
      </c>
      <c r="F7" s="63" t="s">
        <v>11</v>
      </c>
      <c r="G7" s="64" t="s">
        <v>12</v>
      </c>
      <c r="H7" s="64" t="s">
        <v>13</v>
      </c>
      <c r="I7" s="65" t="s">
        <v>14</v>
      </c>
      <c r="J7" s="64" t="s">
        <v>15</v>
      </c>
      <c r="K7" s="64" t="s">
        <v>16</v>
      </c>
      <c r="L7" s="64" t="s">
        <v>17</v>
      </c>
      <c r="M7" s="52" t="s">
        <v>18</v>
      </c>
    </row>
    <row r="8" spans="1:1024" ht="29.25" customHeight="1" x14ac:dyDescent="0.15">
      <c r="A8" s="60"/>
      <c r="B8" s="60"/>
      <c r="C8" s="61"/>
      <c r="D8" s="62"/>
      <c r="E8" s="60"/>
      <c r="F8" s="63"/>
      <c r="G8" s="64"/>
      <c r="H8" s="64"/>
      <c r="I8" s="65"/>
      <c r="J8" s="64"/>
      <c r="K8" s="64"/>
      <c r="L8" s="64"/>
      <c r="M8" s="52"/>
    </row>
    <row r="9" spans="1:1024" x14ac:dyDescent="0.15">
      <c r="A9" s="53" t="s">
        <v>19</v>
      </c>
      <c r="B9" s="6" t="s">
        <v>20</v>
      </c>
      <c r="C9" s="7"/>
      <c r="D9" s="8"/>
      <c r="E9" s="9"/>
      <c r="F9" s="10"/>
      <c r="G9" s="50">
        <v>242.82</v>
      </c>
      <c r="H9" s="54">
        <v>4.3499999999999997E-2</v>
      </c>
      <c r="I9" s="55">
        <f>G9*(F9+F10)+H9*(D9+D10)</f>
        <v>8437.68</v>
      </c>
      <c r="J9" s="9"/>
      <c r="K9" s="13"/>
      <c r="L9" s="14">
        <f>J9*F9+K9*D9</f>
        <v>0</v>
      </c>
      <c r="M9" s="55">
        <f>I9+L9+L10</f>
        <v>8437.68</v>
      </c>
    </row>
    <row r="10" spans="1:1024" x14ac:dyDescent="0.15">
      <c r="A10" s="53"/>
      <c r="B10" s="6" t="s">
        <v>21</v>
      </c>
      <c r="C10" s="7">
        <v>1</v>
      </c>
      <c r="D10" s="8">
        <v>60000</v>
      </c>
      <c r="E10" s="9"/>
      <c r="F10" s="10">
        <v>24</v>
      </c>
      <c r="G10" s="50"/>
      <c r="H10" s="54"/>
      <c r="I10" s="55" t="e">
        <f>G10*(F10+#REF!)+H10*(D10+#REF!)</f>
        <v>#REF!</v>
      </c>
      <c r="J10" s="9"/>
      <c r="K10" s="13"/>
      <c r="L10" s="14">
        <f>J10*F10+K10*D10</f>
        <v>0</v>
      </c>
      <c r="M10" s="55" t="e">
        <f>I10+L10+#REF!</f>
        <v>#REF!</v>
      </c>
    </row>
    <row r="11" spans="1:1024" x14ac:dyDescent="0.15">
      <c r="A11" s="53" t="s">
        <v>22</v>
      </c>
      <c r="B11" s="6" t="s">
        <v>20</v>
      </c>
      <c r="C11" s="7"/>
      <c r="D11" s="8"/>
      <c r="E11" s="9"/>
      <c r="F11" s="10"/>
      <c r="G11" s="50">
        <v>8.8599999999999998E-3</v>
      </c>
      <c r="H11" s="54">
        <v>3.0259999999999999E-2</v>
      </c>
      <c r="I11" s="55">
        <f>G11*(E11+E12)+H11*(D11+D12)</f>
        <v>117437.33288</v>
      </c>
      <c r="J11" s="9"/>
      <c r="K11" s="13"/>
      <c r="L11" s="14">
        <f>J11*F11+K11*D11</f>
        <v>0</v>
      </c>
      <c r="M11" s="55">
        <f>I11+L11+L12</f>
        <v>117437.33288</v>
      </c>
    </row>
    <row r="12" spans="1:1024" x14ac:dyDescent="0.15">
      <c r="A12" s="53"/>
      <c r="B12" s="6" t="s">
        <v>21</v>
      </c>
      <c r="C12" s="7">
        <v>1</v>
      </c>
      <c r="D12" s="8">
        <v>233668</v>
      </c>
      <c r="E12" s="9">
        <v>12456720</v>
      </c>
      <c r="F12" s="10">
        <v>24</v>
      </c>
      <c r="G12" s="50"/>
      <c r="H12" s="54"/>
      <c r="I12" s="55" t="e">
        <f>G12*(F12+#REF!)+H12*(D12+#REF!)</f>
        <v>#REF!</v>
      </c>
      <c r="J12" s="9"/>
      <c r="K12" s="13"/>
      <c r="L12" s="14">
        <f>J12*F12+K12*D12</f>
        <v>0</v>
      </c>
      <c r="M12" s="55" t="e">
        <f>I12+L12+#REF!</f>
        <v>#REF!</v>
      </c>
    </row>
    <row r="13" spans="1:1024" x14ac:dyDescent="0.15">
      <c r="A13" s="49" t="s">
        <v>23</v>
      </c>
      <c r="B13" s="49" t="s">
        <v>23</v>
      </c>
      <c r="C13" s="15">
        <f>SUM(C9:C12)</f>
        <v>2</v>
      </c>
      <c r="D13" s="16">
        <f>SUM(D9:D12)</f>
        <v>293668</v>
      </c>
      <c r="E13" s="16">
        <f>SUM(E9:E12)</f>
        <v>12456720</v>
      </c>
      <c r="F13" s="17">
        <f>SUM(F9:F12)</f>
        <v>48</v>
      </c>
      <c r="G13" s="50"/>
      <c r="H13" s="50"/>
      <c r="I13" s="18">
        <f>I9+I11</f>
        <v>125875.01287999999</v>
      </c>
      <c r="J13" s="50"/>
      <c r="K13" s="50"/>
      <c r="L13" s="19">
        <f>SUM(L9:L12)</f>
        <v>0</v>
      </c>
      <c r="M13" s="19">
        <f>M9+M11</f>
        <v>125875.01287999999</v>
      </c>
    </row>
    <row r="14" spans="1:1024" ht="12.75" customHeight="1" x14ac:dyDescent="0.15">
      <c r="A14" s="4"/>
      <c r="D14" s="5"/>
      <c r="E14" s="5"/>
      <c r="F14" s="4"/>
      <c r="I14" s="5"/>
      <c r="L14" s="5"/>
      <c r="M14" s="5"/>
    </row>
    <row r="15" spans="1:1024" ht="12.75" customHeight="1" x14ac:dyDescent="0.15">
      <c r="A15" s="4"/>
      <c r="D15" s="5"/>
      <c r="E15" s="5"/>
      <c r="F15" s="4"/>
      <c r="I15" s="5"/>
      <c r="L15" s="5"/>
      <c r="M15" s="5"/>
    </row>
    <row r="16" spans="1:1024" s="34" customFormat="1" ht="12.75" customHeight="1" x14ac:dyDescent="0.15">
      <c r="A16" s="20"/>
      <c r="B16" s="21"/>
      <c r="C16" s="21"/>
      <c r="D16" s="22"/>
      <c r="E16" s="22"/>
      <c r="F16" s="20"/>
      <c r="G16" s="21"/>
      <c r="H16" s="21"/>
      <c r="I16" s="22"/>
      <c r="J16" s="21"/>
      <c r="K16" s="21"/>
      <c r="L16" s="22"/>
      <c r="M16" s="22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  <c r="IU16" s="21"/>
      <c r="IV16" s="21"/>
      <c r="IW16" s="21"/>
      <c r="IX16" s="21"/>
      <c r="IY16" s="21"/>
      <c r="IZ16" s="21"/>
      <c r="JA16" s="21"/>
      <c r="JB16" s="21"/>
      <c r="JC16" s="21"/>
      <c r="JD16" s="21"/>
      <c r="JE16" s="21"/>
      <c r="JF16" s="21"/>
      <c r="JG16" s="21"/>
      <c r="JH16" s="21"/>
      <c r="JI16" s="21"/>
      <c r="JJ16" s="21"/>
      <c r="JK16" s="21"/>
      <c r="JL16" s="21"/>
      <c r="JM16" s="21"/>
      <c r="JN16" s="21"/>
      <c r="JO16" s="21"/>
      <c r="JP16" s="21"/>
      <c r="JQ16" s="21"/>
      <c r="JR16" s="21"/>
      <c r="JS16" s="21"/>
      <c r="JT16" s="21"/>
      <c r="JU16" s="21"/>
      <c r="JV16" s="21"/>
      <c r="JW16" s="21"/>
      <c r="JX16" s="21"/>
      <c r="JY16" s="21"/>
      <c r="JZ16" s="21"/>
      <c r="KA16" s="21"/>
      <c r="KB16" s="21"/>
      <c r="KC16" s="21"/>
      <c r="KD16" s="21"/>
      <c r="KE16" s="21"/>
      <c r="KF16" s="21"/>
      <c r="KG16" s="21"/>
      <c r="KH16" s="21"/>
      <c r="KI16" s="21"/>
      <c r="KJ16" s="21"/>
      <c r="KK16" s="21"/>
      <c r="KL16" s="21"/>
      <c r="KM16" s="21"/>
      <c r="KN16" s="21"/>
      <c r="KO16" s="21"/>
      <c r="KP16" s="21"/>
      <c r="KQ16" s="21"/>
      <c r="KR16" s="21"/>
      <c r="KS16" s="21"/>
      <c r="KT16" s="21"/>
      <c r="KU16" s="21"/>
      <c r="KV16" s="21"/>
      <c r="KW16" s="21"/>
      <c r="KX16" s="21"/>
      <c r="KY16" s="21"/>
      <c r="KZ16" s="21"/>
      <c r="LA16" s="21"/>
      <c r="LB16" s="21"/>
      <c r="LC16" s="21"/>
      <c r="LD16" s="21"/>
      <c r="LE16" s="21"/>
      <c r="LF16" s="21"/>
      <c r="LG16" s="21"/>
      <c r="LH16" s="21"/>
      <c r="LI16" s="21"/>
      <c r="LJ16" s="21"/>
      <c r="LK16" s="21"/>
      <c r="LL16" s="21"/>
      <c r="LM16" s="21"/>
      <c r="LN16" s="21"/>
      <c r="LO16" s="21"/>
      <c r="LP16" s="21"/>
      <c r="LQ16" s="21"/>
      <c r="LR16" s="21"/>
      <c r="LS16" s="21"/>
      <c r="LT16" s="21"/>
      <c r="LU16" s="21"/>
      <c r="LV16" s="21"/>
      <c r="LW16" s="21"/>
      <c r="LX16" s="21"/>
      <c r="LY16" s="21"/>
      <c r="LZ16" s="21"/>
      <c r="MA16" s="21"/>
      <c r="MB16" s="21"/>
      <c r="MC16" s="21"/>
      <c r="MD16" s="21"/>
      <c r="ME16" s="21"/>
      <c r="MF16" s="21"/>
      <c r="MG16" s="21"/>
      <c r="MH16" s="21"/>
      <c r="MI16" s="21"/>
      <c r="MJ16" s="21"/>
      <c r="MK16" s="21"/>
      <c r="ML16" s="21"/>
      <c r="MM16" s="21"/>
      <c r="MN16" s="21"/>
      <c r="MO16" s="21"/>
      <c r="MP16" s="21"/>
      <c r="MQ16" s="21"/>
      <c r="MR16" s="21"/>
      <c r="MS16" s="21"/>
      <c r="MT16" s="21"/>
      <c r="MU16" s="21"/>
      <c r="MV16" s="21"/>
      <c r="MW16" s="21"/>
      <c r="MX16" s="21"/>
      <c r="MY16" s="21"/>
      <c r="MZ16" s="21"/>
      <c r="NA16" s="21"/>
      <c r="NB16" s="21"/>
      <c r="NC16" s="21"/>
      <c r="ND16" s="21"/>
      <c r="NE16" s="21"/>
      <c r="NF16" s="21"/>
      <c r="NG16" s="21"/>
      <c r="NH16" s="21"/>
      <c r="NI16" s="21"/>
      <c r="NJ16" s="21"/>
      <c r="NK16" s="21"/>
      <c r="NL16" s="21"/>
      <c r="NM16" s="21"/>
      <c r="NN16" s="21"/>
      <c r="NO16" s="21"/>
      <c r="NP16" s="21"/>
      <c r="NQ16" s="21"/>
      <c r="NR16" s="21"/>
      <c r="NS16" s="21"/>
      <c r="NT16" s="21"/>
      <c r="NU16" s="21"/>
      <c r="NV16" s="21"/>
      <c r="NW16" s="21"/>
      <c r="NX16" s="21"/>
      <c r="NY16" s="21"/>
      <c r="NZ16" s="21"/>
      <c r="OA16" s="21"/>
      <c r="OB16" s="21"/>
      <c r="OC16" s="21"/>
      <c r="OD16" s="21"/>
      <c r="OE16" s="21"/>
      <c r="OF16" s="21"/>
      <c r="OG16" s="21"/>
      <c r="OH16" s="21"/>
      <c r="OI16" s="21"/>
      <c r="OJ16" s="21"/>
      <c r="OK16" s="21"/>
      <c r="OL16" s="21"/>
      <c r="OM16" s="21"/>
      <c r="ON16" s="21"/>
      <c r="OO16" s="21"/>
      <c r="OP16" s="21"/>
      <c r="OQ16" s="21"/>
      <c r="OR16" s="21"/>
      <c r="OS16" s="21"/>
      <c r="OT16" s="21"/>
      <c r="OU16" s="21"/>
      <c r="OV16" s="21"/>
      <c r="OW16" s="21"/>
      <c r="OX16" s="21"/>
      <c r="OY16" s="21"/>
      <c r="OZ16" s="21"/>
      <c r="PA16" s="21"/>
      <c r="PB16" s="21"/>
      <c r="PC16" s="21"/>
      <c r="PD16" s="21"/>
      <c r="PE16" s="21"/>
      <c r="PF16" s="21"/>
      <c r="PG16" s="21"/>
      <c r="PH16" s="21"/>
      <c r="PI16" s="21"/>
      <c r="PJ16" s="21"/>
      <c r="PK16" s="21"/>
      <c r="PL16" s="21"/>
      <c r="PM16" s="21"/>
      <c r="PN16" s="21"/>
      <c r="PO16" s="21"/>
      <c r="PP16" s="21"/>
      <c r="PQ16" s="21"/>
      <c r="PR16" s="21"/>
      <c r="PS16" s="21"/>
      <c r="PT16" s="21"/>
      <c r="PU16" s="21"/>
      <c r="PV16" s="21"/>
      <c r="PW16" s="21"/>
      <c r="PX16" s="21"/>
      <c r="PY16" s="21"/>
      <c r="PZ16" s="21"/>
      <c r="QA16" s="21"/>
      <c r="QB16" s="21"/>
      <c r="QC16" s="21"/>
      <c r="QD16" s="21"/>
      <c r="QE16" s="21"/>
      <c r="QF16" s="21"/>
      <c r="QG16" s="21"/>
      <c r="QH16" s="21"/>
      <c r="QI16" s="21"/>
      <c r="QJ16" s="21"/>
      <c r="QK16" s="21"/>
      <c r="QL16" s="21"/>
      <c r="QM16" s="21"/>
      <c r="QN16" s="21"/>
      <c r="QO16" s="21"/>
      <c r="QP16" s="21"/>
      <c r="QQ16" s="21"/>
      <c r="QR16" s="21"/>
      <c r="QS16" s="21"/>
      <c r="QT16" s="21"/>
      <c r="QU16" s="21"/>
      <c r="QV16" s="21"/>
      <c r="QW16" s="21"/>
      <c r="QX16" s="21"/>
      <c r="QY16" s="21"/>
      <c r="QZ16" s="21"/>
      <c r="RA16" s="21"/>
      <c r="RB16" s="21"/>
      <c r="RC16" s="21"/>
      <c r="RD16" s="21"/>
      <c r="RE16" s="21"/>
      <c r="RF16" s="21"/>
      <c r="RG16" s="21"/>
      <c r="RH16" s="21"/>
      <c r="RI16" s="21"/>
      <c r="RJ16" s="21"/>
      <c r="RK16" s="21"/>
      <c r="RL16" s="21"/>
      <c r="RM16" s="21"/>
      <c r="RN16" s="21"/>
      <c r="RO16" s="21"/>
      <c r="RP16" s="21"/>
      <c r="RQ16" s="21"/>
      <c r="RR16" s="21"/>
      <c r="RS16" s="21"/>
      <c r="RT16" s="21"/>
      <c r="RU16" s="21"/>
      <c r="RV16" s="21"/>
      <c r="RW16" s="21"/>
      <c r="RX16" s="21"/>
      <c r="RY16" s="21"/>
      <c r="RZ16" s="21"/>
      <c r="SA16" s="21"/>
      <c r="SB16" s="21"/>
      <c r="SC16" s="21"/>
      <c r="SD16" s="21"/>
      <c r="SE16" s="21"/>
      <c r="SF16" s="21"/>
      <c r="SG16" s="21"/>
      <c r="SH16" s="21"/>
      <c r="SI16" s="21"/>
      <c r="SJ16" s="21"/>
      <c r="SK16" s="21"/>
      <c r="SL16" s="21"/>
      <c r="SM16" s="21"/>
      <c r="SN16" s="21"/>
      <c r="SO16" s="21"/>
      <c r="SP16" s="21"/>
      <c r="SQ16" s="21"/>
      <c r="SR16" s="21"/>
      <c r="SS16" s="21"/>
      <c r="ST16" s="21"/>
      <c r="SU16" s="21"/>
      <c r="SV16" s="21"/>
      <c r="SW16" s="21"/>
      <c r="SX16" s="21"/>
      <c r="SY16" s="21"/>
      <c r="SZ16" s="21"/>
      <c r="TA16" s="21"/>
      <c r="TB16" s="21"/>
      <c r="TC16" s="21"/>
      <c r="TD16" s="21"/>
      <c r="TE16" s="21"/>
      <c r="TF16" s="21"/>
      <c r="TG16" s="21"/>
      <c r="TH16" s="21"/>
      <c r="TI16" s="21"/>
      <c r="TJ16" s="21"/>
      <c r="TK16" s="21"/>
      <c r="TL16" s="21"/>
      <c r="TM16" s="21"/>
      <c r="TN16" s="21"/>
      <c r="TO16" s="21"/>
      <c r="TP16" s="21"/>
      <c r="TQ16" s="21"/>
      <c r="TR16" s="21"/>
      <c r="TS16" s="21"/>
      <c r="TT16" s="21"/>
      <c r="TU16" s="21"/>
      <c r="TV16" s="21"/>
      <c r="TW16" s="21"/>
      <c r="TX16" s="21"/>
      <c r="TY16" s="21"/>
      <c r="TZ16" s="21"/>
      <c r="UA16" s="21"/>
      <c r="UB16" s="21"/>
      <c r="UC16" s="21"/>
      <c r="UD16" s="21"/>
      <c r="UE16" s="21"/>
      <c r="UF16" s="21"/>
      <c r="UG16" s="21"/>
      <c r="UH16" s="21"/>
      <c r="UI16" s="21"/>
      <c r="UJ16" s="21"/>
      <c r="UK16" s="21"/>
      <c r="UL16" s="21"/>
      <c r="UM16" s="21"/>
      <c r="UN16" s="21"/>
      <c r="UO16" s="21"/>
      <c r="UP16" s="21"/>
      <c r="UQ16" s="21"/>
      <c r="UR16" s="21"/>
      <c r="US16" s="21"/>
      <c r="UT16" s="21"/>
      <c r="UU16" s="21"/>
      <c r="UV16" s="21"/>
      <c r="UW16" s="21"/>
      <c r="UX16" s="21"/>
      <c r="UY16" s="21"/>
      <c r="UZ16" s="21"/>
      <c r="VA16" s="21"/>
      <c r="VB16" s="21"/>
      <c r="VC16" s="21"/>
      <c r="VD16" s="21"/>
      <c r="VE16" s="21"/>
      <c r="VF16" s="21"/>
      <c r="VG16" s="21"/>
      <c r="VH16" s="21"/>
      <c r="VI16" s="21"/>
      <c r="VJ16" s="21"/>
      <c r="VK16" s="21"/>
      <c r="VL16" s="21"/>
      <c r="VM16" s="21"/>
      <c r="VN16" s="21"/>
      <c r="VO16" s="21"/>
      <c r="VP16" s="21"/>
      <c r="VQ16" s="21"/>
      <c r="VR16" s="21"/>
      <c r="VS16" s="21"/>
      <c r="VT16" s="21"/>
      <c r="VU16" s="21"/>
      <c r="VV16" s="21"/>
      <c r="VW16" s="21"/>
      <c r="VX16" s="21"/>
      <c r="VY16" s="21"/>
      <c r="VZ16" s="21"/>
      <c r="WA16" s="21"/>
      <c r="WB16" s="21"/>
      <c r="WC16" s="21"/>
      <c r="WD16" s="21"/>
      <c r="WE16" s="21"/>
      <c r="WF16" s="21"/>
      <c r="WG16" s="21"/>
      <c r="WH16" s="21"/>
      <c r="WI16" s="21"/>
      <c r="WJ16" s="21"/>
      <c r="WK16" s="21"/>
      <c r="WL16" s="21"/>
      <c r="WM16" s="21"/>
      <c r="WN16" s="21"/>
      <c r="WO16" s="21"/>
      <c r="WP16" s="21"/>
      <c r="WQ16" s="21"/>
      <c r="WR16" s="21"/>
      <c r="WS16" s="21"/>
      <c r="WT16" s="21"/>
      <c r="WU16" s="21"/>
      <c r="WV16" s="21"/>
      <c r="WW16" s="21"/>
      <c r="WX16" s="21"/>
      <c r="WY16" s="21"/>
      <c r="WZ16" s="21"/>
      <c r="XA16" s="21"/>
      <c r="XB16" s="21"/>
      <c r="XC16" s="21"/>
      <c r="XD16" s="21"/>
      <c r="XE16" s="21"/>
      <c r="XF16" s="21"/>
      <c r="XG16" s="21"/>
      <c r="XH16" s="21"/>
      <c r="XI16" s="21"/>
      <c r="XJ16" s="21"/>
      <c r="XK16" s="21"/>
      <c r="XL16" s="21"/>
      <c r="XM16" s="21"/>
      <c r="XN16" s="21"/>
      <c r="XO16" s="21"/>
      <c r="XP16" s="21"/>
      <c r="XQ16" s="21"/>
      <c r="XR16" s="21"/>
      <c r="XS16" s="21"/>
      <c r="XT16" s="21"/>
      <c r="XU16" s="21"/>
      <c r="XV16" s="21"/>
      <c r="XW16" s="21"/>
      <c r="XX16" s="21"/>
      <c r="XY16" s="21"/>
      <c r="XZ16" s="21"/>
      <c r="YA16" s="21"/>
      <c r="YB16" s="21"/>
      <c r="YC16" s="21"/>
      <c r="YD16" s="21"/>
      <c r="YE16" s="21"/>
      <c r="YF16" s="21"/>
      <c r="YG16" s="21"/>
      <c r="YH16" s="21"/>
      <c r="YI16" s="21"/>
      <c r="YJ16" s="21"/>
      <c r="YK16" s="21"/>
      <c r="YL16" s="21"/>
      <c r="YM16" s="21"/>
      <c r="YN16" s="21"/>
      <c r="YO16" s="21"/>
      <c r="YP16" s="21"/>
      <c r="YQ16" s="21"/>
      <c r="YR16" s="21"/>
      <c r="YS16" s="21"/>
      <c r="YT16" s="21"/>
      <c r="YU16" s="21"/>
      <c r="YV16" s="21"/>
      <c r="YW16" s="21"/>
      <c r="YX16" s="21"/>
      <c r="YY16" s="21"/>
      <c r="YZ16" s="21"/>
      <c r="ZA16" s="21"/>
      <c r="ZB16" s="21"/>
      <c r="ZC16" s="21"/>
      <c r="ZD16" s="21"/>
      <c r="ZE16" s="21"/>
      <c r="ZF16" s="21"/>
      <c r="ZG16" s="21"/>
      <c r="ZH16" s="21"/>
      <c r="ZI16" s="21"/>
      <c r="ZJ16" s="21"/>
      <c r="ZK16" s="21"/>
      <c r="ZL16" s="21"/>
      <c r="ZM16" s="21"/>
      <c r="ZN16" s="21"/>
      <c r="ZO16" s="21"/>
      <c r="ZP16" s="21"/>
      <c r="ZQ16" s="21"/>
      <c r="ZR16" s="21"/>
      <c r="ZS16" s="21"/>
      <c r="ZT16" s="21"/>
      <c r="ZU16" s="21"/>
      <c r="ZV16" s="21"/>
      <c r="ZW16" s="21"/>
      <c r="ZX16" s="21"/>
      <c r="ZY16" s="21"/>
      <c r="ZZ16" s="21"/>
      <c r="AAA16" s="21"/>
      <c r="AAB16" s="21"/>
      <c r="AAC16" s="21"/>
      <c r="AAD16" s="21"/>
      <c r="AAE16" s="21"/>
      <c r="AAF16" s="21"/>
      <c r="AAG16" s="21"/>
      <c r="AAH16" s="21"/>
      <c r="AAI16" s="21"/>
      <c r="AAJ16" s="21"/>
      <c r="AAK16" s="21"/>
      <c r="AAL16" s="21"/>
      <c r="AAM16" s="21"/>
      <c r="AAN16" s="21"/>
      <c r="AAO16" s="21"/>
      <c r="AAP16" s="21"/>
      <c r="AAQ16" s="21"/>
      <c r="AAR16" s="21"/>
      <c r="AAS16" s="21"/>
      <c r="AAT16" s="21"/>
      <c r="AAU16" s="21"/>
      <c r="AAV16" s="21"/>
      <c r="AAW16" s="21"/>
      <c r="AAX16" s="21"/>
      <c r="AAY16" s="21"/>
      <c r="AAZ16" s="21"/>
      <c r="ABA16" s="21"/>
      <c r="ABB16" s="21"/>
      <c r="ABC16" s="21"/>
      <c r="ABD16" s="21"/>
      <c r="ABE16" s="21"/>
      <c r="ABF16" s="21"/>
      <c r="ABG16" s="21"/>
      <c r="ABH16" s="21"/>
      <c r="ABI16" s="21"/>
      <c r="ABJ16" s="21"/>
      <c r="ABK16" s="21"/>
      <c r="ABL16" s="21"/>
      <c r="ABM16" s="21"/>
      <c r="ABN16" s="21"/>
      <c r="ABO16" s="21"/>
      <c r="ABP16" s="21"/>
      <c r="ABQ16" s="21"/>
      <c r="ABR16" s="21"/>
      <c r="ABS16" s="21"/>
      <c r="ABT16" s="21"/>
      <c r="ABU16" s="21"/>
      <c r="ABV16" s="21"/>
      <c r="ABW16" s="21"/>
      <c r="ABX16" s="21"/>
      <c r="ABY16" s="21"/>
      <c r="ABZ16" s="21"/>
      <c r="ACA16" s="21"/>
      <c r="ACB16" s="21"/>
      <c r="ACC16" s="21"/>
      <c r="ACD16" s="21"/>
      <c r="ACE16" s="21"/>
      <c r="ACF16" s="21"/>
      <c r="ACG16" s="21"/>
      <c r="ACH16" s="21"/>
      <c r="ACI16" s="21"/>
      <c r="ACJ16" s="21"/>
      <c r="ACK16" s="21"/>
      <c r="ACL16" s="21"/>
      <c r="ACM16" s="21"/>
      <c r="ACN16" s="21"/>
      <c r="ACO16" s="21"/>
      <c r="ACP16" s="21"/>
      <c r="ACQ16" s="21"/>
      <c r="ACR16" s="21"/>
      <c r="ACS16" s="21"/>
      <c r="ACT16" s="21"/>
      <c r="ACU16" s="21"/>
      <c r="ACV16" s="21"/>
      <c r="ACW16" s="21"/>
      <c r="ACX16" s="21"/>
      <c r="ACY16" s="21"/>
      <c r="ACZ16" s="21"/>
      <c r="ADA16" s="21"/>
      <c r="ADB16" s="21"/>
      <c r="ADC16" s="21"/>
      <c r="ADD16" s="21"/>
      <c r="ADE16" s="21"/>
      <c r="ADF16" s="21"/>
      <c r="ADG16" s="21"/>
      <c r="ADH16" s="21"/>
      <c r="ADI16" s="21"/>
      <c r="ADJ16" s="21"/>
      <c r="ADK16" s="21"/>
      <c r="ADL16" s="21"/>
      <c r="ADM16" s="21"/>
      <c r="ADN16" s="21"/>
      <c r="ADO16" s="21"/>
      <c r="ADP16" s="21"/>
      <c r="ADQ16" s="21"/>
      <c r="ADR16" s="21"/>
      <c r="ADS16" s="21"/>
      <c r="ADT16" s="21"/>
      <c r="ADU16" s="21"/>
      <c r="ADV16" s="21"/>
      <c r="ADW16" s="21"/>
      <c r="ADX16" s="21"/>
      <c r="ADY16" s="21"/>
      <c r="ADZ16" s="21"/>
      <c r="AEA16" s="21"/>
      <c r="AEB16" s="21"/>
      <c r="AEC16" s="21"/>
      <c r="AED16" s="21"/>
      <c r="AEE16" s="21"/>
      <c r="AEF16" s="21"/>
      <c r="AEG16" s="21"/>
      <c r="AEH16" s="21"/>
      <c r="AEI16" s="21"/>
      <c r="AEJ16" s="21"/>
      <c r="AEK16" s="21"/>
      <c r="AEL16" s="21"/>
      <c r="AEM16" s="21"/>
      <c r="AEN16" s="21"/>
      <c r="AEO16" s="21"/>
      <c r="AEP16" s="21"/>
      <c r="AEQ16" s="21"/>
      <c r="AER16" s="21"/>
      <c r="AES16" s="21"/>
      <c r="AET16" s="21"/>
      <c r="AEU16" s="21"/>
      <c r="AEV16" s="21"/>
      <c r="AEW16" s="21"/>
      <c r="AEX16" s="21"/>
      <c r="AEY16" s="21"/>
      <c r="AEZ16" s="21"/>
      <c r="AFA16" s="21"/>
      <c r="AFB16" s="21"/>
      <c r="AFC16" s="21"/>
      <c r="AFD16" s="21"/>
      <c r="AFE16" s="21"/>
      <c r="AFF16" s="21"/>
      <c r="AFG16" s="21"/>
      <c r="AFH16" s="21"/>
      <c r="AFI16" s="21"/>
      <c r="AFJ16" s="21"/>
      <c r="AFK16" s="21"/>
      <c r="AFL16" s="21"/>
      <c r="AFM16" s="21"/>
      <c r="AFN16" s="21"/>
      <c r="AFO16" s="21"/>
      <c r="AFP16" s="21"/>
      <c r="AFQ16" s="21"/>
      <c r="AFR16" s="21"/>
      <c r="AFS16" s="21"/>
      <c r="AFT16" s="21"/>
      <c r="AFU16" s="21"/>
      <c r="AFV16" s="21"/>
      <c r="AFW16" s="21"/>
      <c r="AFX16" s="21"/>
      <c r="AFY16" s="21"/>
      <c r="AFZ16" s="21"/>
      <c r="AGA16" s="21"/>
      <c r="AGB16" s="21"/>
      <c r="AGC16" s="21"/>
      <c r="AGD16" s="21"/>
      <c r="AGE16" s="21"/>
      <c r="AGF16" s="21"/>
      <c r="AGG16" s="21"/>
      <c r="AGH16" s="21"/>
      <c r="AGI16" s="21"/>
      <c r="AGJ16" s="21"/>
      <c r="AGK16" s="21"/>
      <c r="AGL16" s="21"/>
      <c r="AGM16" s="21"/>
      <c r="AGN16" s="21"/>
      <c r="AGO16" s="21"/>
      <c r="AGP16" s="21"/>
      <c r="AGQ16" s="21"/>
      <c r="AGR16" s="21"/>
      <c r="AGS16" s="21"/>
      <c r="AGT16" s="21"/>
      <c r="AGU16" s="21"/>
      <c r="AGV16" s="21"/>
      <c r="AGW16" s="21"/>
      <c r="AGX16" s="21"/>
      <c r="AGY16" s="21"/>
      <c r="AGZ16" s="21"/>
      <c r="AHA16" s="21"/>
      <c r="AHB16" s="21"/>
      <c r="AHC16" s="21"/>
      <c r="AHD16" s="21"/>
      <c r="AHE16" s="21"/>
      <c r="AHF16" s="21"/>
      <c r="AHG16" s="21"/>
      <c r="AHH16" s="21"/>
      <c r="AHI16" s="21"/>
      <c r="AHJ16" s="21"/>
      <c r="AHK16" s="21"/>
      <c r="AHL16" s="21"/>
      <c r="AHM16" s="21"/>
      <c r="AHN16" s="21"/>
      <c r="AHO16" s="21"/>
      <c r="AHP16" s="21"/>
      <c r="AHQ16" s="21"/>
      <c r="AHR16" s="21"/>
      <c r="AHS16" s="21"/>
      <c r="AHT16" s="21"/>
      <c r="AHU16" s="21"/>
      <c r="AHV16" s="21"/>
      <c r="AHW16" s="21"/>
      <c r="AHX16" s="21"/>
      <c r="AHY16" s="21"/>
      <c r="AHZ16" s="21"/>
      <c r="AIA16" s="21"/>
      <c r="AIB16" s="21"/>
      <c r="AIC16" s="21"/>
      <c r="AID16" s="21"/>
      <c r="AIE16" s="21"/>
      <c r="AIF16" s="21"/>
      <c r="AIG16" s="21"/>
      <c r="AIH16" s="21"/>
      <c r="AII16" s="21"/>
      <c r="AIJ16" s="21"/>
      <c r="AIK16" s="21"/>
      <c r="AIL16" s="21"/>
      <c r="AIM16" s="21"/>
      <c r="AIN16" s="21"/>
      <c r="AIO16" s="21"/>
      <c r="AIP16" s="21"/>
      <c r="AIQ16" s="21"/>
      <c r="AIR16" s="21"/>
      <c r="AIS16" s="21"/>
      <c r="AIT16" s="21"/>
      <c r="AIU16" s="21"/>
      <c r="AIV16" s="21"/>
      <c r="AIW16" s="21"/>
      <c r="AIX16" s="21"/>
      <c r="AIY16" s="21"/>
      <c r="AIZ16" s="21"/>
      <c r="AJA16" s="21"/>
      <c r="AJB16" s="21"/>
      <c r="AJC16" s="21"/>
      <c r="AJD16" s="21"/>
      <c r="AJE16" s="21"/>
      <c r="AJF16" s="21"/>
      <c r="AJG16" s="21"/>
      <c r="AJH16" s="21"/>
      <c r="AJI16" s="21"/>
      <c r="AJJ16" s="21"/>
      <c r="AJK16" s="21"/>
      <c r="AJL16" s="21"/>
      <c r="AJM16" s="21"/>
      <c r="AJN16" s="21"/>
      <c r="AJO16" s="21"/>
      <c r="AJP16" s="21"/>
      <c r="AJQ16" s="21"/>
      <c r="AJR16" s="21"/>
      <c r="AJS16" s="21"/>
      <c r="AJT16" s="21"/>
      <c r="AJU16" s="21"/>
      <c r="AJV16" s="21"/>
      <c r="AJW16" s="21"/>
      <c r="AJX16" s="21"/>
      <c r="AJY16" s="21"/>
      <c r="AJZ16" s="21"/>
      <c r="AKA16" s="21"/>
      <c r="AKB16" s="21"/>
      <c r="AKC16" s="21"/>
      <c r="AKD16" s="21"/>
      <c r="AKE16" s="21"/>
      <c r="AKF16" s="21"/>
      <c r="AKG16" s="21"/>
      <c r="AKH16" s="21"/>
      <c r="AKI16" s="21"/>
      <c r="AKJ16" s="21"/>
      <c r="AKK16" s="21"/>
      <c r="AKL16" s="21"/>
      <c r="AKM16" s="21"/>
      <c r="AKN16" s="21"/>
      <c r="AKO16" s="21"/>
      <c r="AKP16" s="21"/>
      <c r="AKQ16" s="21"/>
      <c r="AKR16" s="21"/>
      <c r="AKS16" s="21"/>
      <c r="AKT16" s="21"/>
      <c r="AKU16" s="21"/>
      <c r="AKV16" s="21"/>
      <c r="AKW16" s="21"/>
      <c r="AKX16" s="21"/>
      <c r="AKY16" s="21"/>
      <c r="AKZ16" s="21"/>
      <c r="ALA16" s="21"/>
      <c r="ALB16" s="21"/>
      <c r="ALC16" s="21"/>
      <c r="ALD16" s="21"/>
      <c r="ALE16" s="21"/>
      <c r="ALF16" s="21"/>
      <c r="ALG16" s="21"/>
      <c r="ALH16" s="21"/>
      <c r="ALI16" s="21"/>
      <c r="ALJ16" s="21"/>
      <c r="ALK16" s="21"/>
      <c r="ALL16" s="21"/>
      <c r="ALM16" s="21"/>
      <c r="ALN16" s="21"/>
      <c r="ALO16" s="21"/>
      <c r="ALP16" s="21"/>
      <c r="ALQ16" s="21"/>
      <c r="ALR16" s="21"/>
      <c r="ALS16" s="21"/>
      <c r="ALT16" s="21"/>
      <c r="ALU16" s="21"/>
      <c r="ALV16" s="21"/>
      <c r="ALW16" s="21"/>
      <c r="ALX16" s="21"/>
      <c r="ALY16" s="21"/>
      <c r="ALZ16" s="21"/>
      <c r="AMA16" s="21"/>
      <c r="AMB16" s="21"/>
      <c r="AMC16" s="21"/>
      <c r="AMD16" s="21"/>
      <c r="AME16" s="21"/>
      <c r="AMF16" s="21"/>
      <c r="AMG16" s="21"/>
      <c r="AMH16" s="21"/>
      <c r="AMI16" s="21"/>
      <c r="AMJ16" s="21"/>
    </row>
    <row r="17" spans="1:13" ht="12.75" customHeight="1" x14ac:dyDescent="0.15">
      <c r="A17" s="4"/>
      <c r="D17" s="5"/>
      <c r="E17" s="5"/>
      <c r="F17" s="4"/>
      <c r="I17" s="5"/>
      <c r="L17" s="5"/>
      <c r="M17" s="5"/>
    </row>
    <row r="18" spans="1:13" ht="12.75" customHeight="1" x14ac:dyDescent="0.15">
      <c r="A18" s="4" t="s">
        <v>24</v>
      </c>
      <c r="D18" s="5"/>
      <c r="E18" s="5"/>
      <c r="F18" s="4"/>
      <c r="I18" s="5"/>
      <c r="L18" s="5"/>
      <c r="M18" s="5"/>
    </row>
    <row r="19" spans="1:13" x14ac:dyDescent="0.15">
      <c r="A19" s="53" t="s">
        <v>1</v>
      </c>
      <c r="B19" s="53"/>
      <c r="C19" s="53"/>
    </row>
    <row r="20" spans="1:13" x14ac:dyDescent="0.15">
      <c r="A20" s="56" t="s">
        <v>25</v>
      </c>
      <c r="B20" s="56"/>
      <c r="C20" s="56"/>
      <c r="G20" s="4"/>
      <c r="H20" s="4"/>
      <c r="I20" s="4"/>
      <c r="J20" s="4"/>
      <c r="K20" s="4"/>
      <c r="L20" s="4"/>
    </row>
    <row r="21" spans="1:13" x14ac:dyDescent="0.15">
      <c r="A21" s="72" t="s">
        <v>3</v>
      </c>
      <c r="B21" s="72"/>
      <c r="C21" s="72"/>
      <c r="D21" s="72"/>
      <c r="G21" s="58" t="s">
        <v>4</v>
      </c>
      <c r="H21" s="58"/>
      <c r="I21" s="58"/>
      <c r="J21" s="59" t="s">
        <v>5</v>
      </c>
      <c r="K21" s="59"/>
      <c r="L21" s="59"/>
    </row>
    <row r="22" spans="1:13" ht="39.75" customHeight="1" x14ac:dyDescent="0.15">
      <c r="A22" s="60" t="s">
        <v>6</v>
      </c>
      <c r="B22" s="60" t="s">
        <v>7</v>
      </c>
      <c r="C22" s="61" t="s">
        <v>8</v>
      </c>
      <c r="D22" s="62" t="s">
        <v>9</v>
      </c>
      <c r="E22" s="60" t="s">
        <v>10</v>
      </c>
      <c r="F22" s="63" t="s">
        <v>11</v>
      </c>
      <c r="G22" s="64" t="s">
        <v>12</v>
      </c>
      <c r="H22" s="64" t="s">
        <v>13</v>
      </c>
      <c r="I22" s="65" t="s">
        <v>14</v>
      </c>
      <c r="J22" s="64" t="s">
        <v>15</v>
      </c>
      <c r="K22" s="64" t="s">
        <v>16</v>
      </c>
      <c r="L22" s="64" t="s">
        <v>17</v>
      </c>
      <c r="M22" s="52" t="s">
        <v>18</v>
      </c>
    </row>
    <row r="23" spans="1:13" ht="29.25" customHeight="1" x14ac:dyDescent="0.15">
      <c r="A23" s="60"/>
      <c r="B23" s="60"/>
      <c r="C23" s="61"/>
      <c r="D23" s="62"/>
      <c r="E23" s="60"/>
      <c r="F23" s="63"/>
      <c r="G23" s="64"/>
      <c r="H23" s="64"/>
      <c r="I23" s="65"/>
      <c r="J23" s="64"/>
      <c r="K23" s="64"/>
      <c r="L23" s="64"/>
      <c r="M23" s="52"/>
    </row>
    <row r="24" spans="1:13" x14ac:dyDescent="0.15">
      <c r="A24" s="53" t="s">
        <v>26</v>
      </c>
      <c r="B24" s="6" t="s">
        <v>20</v>
      </c>
      <c r="C24" s="7"/>
      <c r="D24" s="8"/>
      <c r="E24" s="9"/>
      <c r="F24" s="10"/>
      <c r="G24" s="50">
        <v>40.75</v>
      </c>
      <c r="H24" s="54">
        <v>4.4110000000000003E-2</v>
      </c>
      <c r="I24" s="55">
        <f>G24*(F24+F25)+H24*(D24+D25)</f>
        <v>38166.916120000002</v>
      </c>
      <c r="J24" s="9"/>
      <c r="K24" s="13"/>
      <c r="L24" s="14"/>
      <c r="M24" s="55">
        <f>I24+L24+L25</f>
        <v>38166.916120000002</v>
      </c>
    </row>
    <row r="25" spans="1:13" x14ac:dyDescent="0.15">
      <c r="A25" s="53"/>
      <c r="B25" s="6" t="s">
        <v>21</v>
      </c>
      <c r="C25" s="7">
        <v>8</v>
      </c>
      <c r="D25" s="8">
        <v>687892</v>
      </c>
      <c r="E25" s="9"/>
      <c r="F25" s="10">
        <v>192</v>
      </c>
      <c r="G25" s="50"/>
      <c r="H25" s="54"/>
      <c r="I25" s="55" t="e">
        <f>G25*(F25+#REF!)+H25*(D25+#REF!)</f>
        <v>#REF!</v>
      </c>
      <c r="J25" s="9"/>
      <c r="K25" s="13"/>
      <c r="L25" s="14"/>
      <c r="M25" s="55" t="e">
        <f>I25+L25+#REF!</f>
        <v>#REF!</v>
      </c>
    </row>
    <row r="26" spans="1:13" x14ac:dyDescent="0.15">
      <c r="A26" s="53" t="s">
        <v>27</v>
      </c>
      <c r="B26" s="6" t="s">
        <v>20</v>
      </c>
      <c r="C26" s="7"/>
      <c r="D26" s="8"/>
      <c r="E26" s="9"/>
      <c r="F26" s="10"/>
      <c r="G26" s="50">
        <v>6.43E-3</v>
      </c>
      <c r="H26" s="54">
        <v>2.562E-2</v>
      </c>
      <c r="I26" s="55">
        <f>G26*(E26+E27)+H26*(D26+D27)</f>
        <v>59644.824240000002</v>
      </c>
      <c r="J26" s="9"/>
      <c r="K26" s="13"/>
      <c r="L26" s="14"/>
      <c r="M26" s="55">
        <f>I26+L26+L27</f>
        <v>59644.824240000002</v>
      </c>
    </row>
    <row r="27" spans="1:13" x14ac:dyDescent="0.15">
      <c r="A27" s="53"/>
      <c r="B27" s="6" t="s">
        <v>21</v>
      </c>
      <c r="C27" s="7">
        <v>1</v>
      </c>
      <c r="D27" s="8">
        <v>397732</v>
      </c>
      <c r="E27" s="9">
        <v>7691280</v>
      </c>
      <c r="F27" s="10">
        <v>72</v>
      </c>
      <c r="G27" s="50"/>
      <c r="H27" s="54"/>
      <c r="I27" s="55" t="e">
        <f>G27*(F27+#REF!)+H27*(D27+#REF!)</f>
        <v>#REF!</v>
      </c>
      <c r="J27" s="9"/>
      <c r="K27" s="13"/>
      <c r="L27" s="14"/>
      <c r="M27" s="55" t="e">
        <f>I27+L27+#REF!</f>
        <v>#REF!</v>
      </c>
    </row>
    <row r="28" spans="1:13" x14ac:dyDescent="0.15">
      <c r="A28" s="53" t="s">
        <v>67</v>
      </c>
      <c r="B28" s="6" t="s">
        <v>20</v>
      </c>
      <c r="C28" s="7"/>
      <c r="D28" s="8"/>
      <c r="E28" s="9"/>
      <c r="F28" s="10"/>
      <c r="G28" s="50">
        <v>6.43E-3</v>
      </c>
      <c r="H28" s="54">
        <v>2.562E-2</v>
      </c>
      <c r="I28" s="55">
        <f>G28*(E28+E29)+H28*(D28+D29)</f>
        <v>98766.66</v>
      </c>
      <c r="J28" s="9"/>
      <c r="K28" s="13"/>
      <c r="L28" s="14"/>
      <c r="M28" s="55">
        <f>I28+L28+L29</f>
        <v>98766.66</v>
      </c>
    </row>
    <row r="29" spans="1:13" x14ac:dyDescent="0.15">
      <c r="A29" s="53"/>
      <c r="B29" s="6" t="s">
        <v>21</v>
      </c>
      <c r="C29" s="7">
        <v>3</v>
      </c>
      <c r="D29" s="8">
        <v>1524600</v>
      </c>
      <c r="E29" s="9">
        <v>9285600</v>
      </c>
      <c r="F29" s="10">
        <v>62</v>
      </c>
      <c r="G29" s="50"/>
      <c r="H29" s="54"/>
      <c r="I29" s="55" t="e">
        <f>G29*(F29+#REF!)+H29*(D29+#REF!)</f>
        <v>#REF!</v>
      </c>
      <c r="J29" s="9"/>
      <c r="K29" s="13"/>
      <c r="L29" s="14"/>
      <c r="M29" s="55" t="e">
        <f>I29+L29+#REF!</f>
        <v>#REF!</v>
      </c>
    </row>
    <row r="30" spans="1:13" x14ac:dyDescent="0.15">
      <c r="A30" s="49" t="s">
        <v>23</v>
      </c>
      <c r="B30" s="49" t="s">
        <v>23</v>
      </c>
      <c r="C30" s="15">
        <f>SUM(C24:C29)</f>
        <v>12</v>
      </c>
      <c r="D30" s="16">
        <f>SUM(D24:D29)</f>
        <v>2610224</v>
      </c>
      <c r="E30" s="16">
        <f>SUM(E24:E29)</f>
        <v>16976880</v>
      </c>
      <c r="F30" s="17">
        <f>SUM(F24:F29)</f>
        <v>326</v>
      </c>
      <c r="G30" s="50"/>
      <c r="H30" s="50"/>
      <c r="I30" s="18">
        <f>I24+I28+I26</f>
        <v>196578.40036000003</v>
      </c>
      <c r="J30" s="50"/>
      <c r="K30" s="50"/>
      <c r="L30" s="19">
        <f>SUM(L24:L29)</f>
        <v>0</v>
      </c>
      <c r="M30" s="19">
        <f>M24+M28+M26</f>
        <v>196578.40036000003</v>
      </c>
    </row>
    <row r="31" spans="1:13" ht="12.75" customHeight="1" x14ac:dyDescent="0.15">
      <c r="A31" s="4"/>
      <c r="D31" s="5"/>
      <c r="E31" s="5"/>
      <c r="F31" s="4"/>
      <c r="I31" s="5"/>
      <c r="L31" s="5"/>
      <c r="M31" s="5"/>
    </row>
    <row r="32" spans="1:13" x14ac:dyDescent="0.15">
      <c r="A32" s="53" t="s">
        <v>1</v>
      </c>
      <c r="B32" s="53"/>
      <c r="C32" s="53"/>
    </row>
    <row r="33" spans="1:13" x14ac:dyDescent="0.15">
      <c r="A33" s="56" t="s">
        <v>25</v>
      </c>
      <c r="B33" s="56"/>
      <c r="C33" s="56"/>
      <c r="G33" s="4"/>
      <c r="H33" s="4"/>
      <c r="I33" s="4"/>
      <c r="J33" s="4"/>
      <c r="K33" s="4"/>
      <c r="L33" s="4"/>
    </row>
    <row r="34" spans="1:13" x14ac:dyDescent="0.15">
      <c r="A34" s="57" t="s">
        <v>28</v>
      </c>
      <c r="B34" s="57"/>
      <c r="C34" s="57"/>
      <c r="D34" s="57"/>
      <c r="G34" s="58" t="s">
        <v>4</v>
      </c>
      <c r="H34" s="58"/>
      <c r="I34" s="58"/>
      <c r="J34" s="59" t="s">
        <v>5</v>
      </c>
      <c r="K34" s="59"/>
      <c r="L34" s="59"/>
    </row>
    <row r="35" spans="1:13" ht="39.75" customHeight="1" x14ac:dyDescent="0.15">
      <c r="A35" s="60" t="s">
        <v>6</v>
      </c>
      <c r="B35" s="60" t="s">
        <v>7</v>
      </c>
      <c r="C35" s="61" t="s">
        <v>8</v>
      </c>
      <c r="D35" s="62" t="s">
        <v>9</v>
      </c>
      <c r="E35" s="60" t="s">
        <v>10</v>
      </c>
      <c r="F35" s="63" t="s">
        <v>11</v>
      </c>
      <c r="G35" s="64" t="s">
        <v>12</v>
      </c>
      <c r="H35" s="64" t="s">
        <v>13</v>
      </c>
      <c r="I35" s="65" t="s">
        <v>14</v>
      </c>
      <c r="J35" s="64" t="s">
        <v>15</v>
      </c>
      <c r="K35" s="64" t="s">
        <v>16</v>
      </c>
      <c r="L35" s="64" t="s">
        <v>17</v>
      </c>
      <c r="M35" s="52" t="s">
        <v>18</v>
      </c>
    </row>
    <row r="36" spans="1:13" ht="29.25" customHeight="1" x14ac:dyDescent="0.15">
      <c r="A36" s="60"/>
      <c r="B36" s="60"/>
      <c r="C36" s="61"/>
      <c r="D36" s="62"/>
      <c r="E36" s="60"/>
      <c r="F36" s="63"/>
      <c r="G36" s="64"/>
      <c r="H36" s="64"/>
      <c r="I36" s="65"/>
      <c r="J36" s="64"/>
      <c r="K36" s="64"/>
      <c r="L36" s="64"/>
      <c r="M36" s="52"/>
    </row>
    <row r="37" spans="1:13" x14ac:dyDescent="0.15">
      <c r="A37" s="53" t="s">
        <v>29</v>
      </c>
      <c r="B37" s="6" t="s">
        <v>20</v>
      </c>
      <c r="C37" s="7"/>
      <c r="D37" s="8"/>
      <c r="E37" s="9"/>
      <c r="F37" s="10"/>
      <c r="G37" s="50">
        <v>12.42</v>
      </c>
      <c r="H37" s="54">
        <v>4.555E-2</v>
      </c>
      <c r="I37" s="55">
        <f>G37*(F37+F38)+H37*(D37+D38)</f>
        <v>6899.9164000000001</v>
      </c>
      <c r="J37" s="9"/>
      <c r="K37" s="13"/>
      <c r="L37" s="14"/>
      <c r="M37" s="55">
        <f>I37+L37+L38</f>
        <v>6899.9164000000001</v>
      </c>
    </row>
    <row r="38" spans="1:13" x14ac:dyDescent="0.15">
      <c r="A38" s="53"/>
      <c r="B38" s="6" t="s">
        <v>21</v>
      </c>
      <c r="C38" s="7">
        <v>3</v>
      </c>
      <c r="D38" s="8">
        <v>131848</v>
      </c>
      <c r="E38" s="9"/>
      <c r="F38" s="10">
        <v>72</v>
      </c>
      <c r="G38" s="50"/>
      <c r="H38" s="54"/>
      <c r="I38" s="55" t="e">
        <f>G38*(F38+#REF!)+H38*(D38+#REF!)</f>
        <v>#REF!</v>
      </c>
      <c r="J38" s="9"/>
      <c r="K38" s="13"/>
      <c r="L38" s="14"/>
      <c r="M38" s="55" t="e">
        <f>I38+L38+#REF!</f>
        <v>#REF!</v>
      </c>
    </row>
    <row r="39" spans="1:13" x14ac:dyDescent="0.15">
      <c r="A39" s="53" t="s">
        <v>26</v>
      </c>
      <c r="B39" s="6" t="s">
        <v>20</v>
      </c>
      <c r="C39" s="7"/>
      <c r="D39" s="8"/>
      <c r="E39" s="9"/>
      <c r="F39" s="10"/>
      <c r="G39" s="50">
        <v>40.75</v>
      </c>
      <c r="H39" s="54">
        <v>4.4110000000000003E-2</v>
      </c>
      <c r="I39" s="55">
        <f>G39*(F39+F40)+H39*(D39+D40)</f>
        <v>7778.52</v>
      </c>
      <c r="J39" s="9"/>
      <c r="K39" s="13"/>
      <c r="L39" s="14"/>
      <c r="M39" s="55">
        <f>I39+L39+L40</f>
        <v>7778.52</v>
      </c>
    </row>
    <row r="40" spans="1:13" x14ac:dyDescent="0.15">
      <c r="A40" s="53"/>
      <c r="B40" s="6" t="s">
        <v>21</v>
      </c>
      <c r="C40" s="7">
        <v>2</v>
      </c>
      <c r="D40" s="8">
        <v>132000</v>
      </c>
      <c r="E40" s="9"/>
      <c r="F40" s="10">
        <v>48</v>
      </c>
      <c r="G40" s="50"/>
      <c r="H40" s="54"/>
      <c r="I40" s="55" t="e">
        <f>G40*(F40+#REF!)+H40*(D40+#REF!)</f>
        <v>#REF!</v>
      </c>
      <c r="J40" s="9"/>
      <c r="K40" s="13"/>
      <c r="L40" s="14"/>
      <c r="M40" s="55" t="e">
        <f>I40+L40+#REF!</f>
        <v>#REF!</v>
      </c>
    </row>
    <row r="41" spans="1:13" x14ac:dyDescent="0.15">
      <c r="A41" s="49" t="s">
        <v>23</v>
      </c>
      <c r="B41" s="49" t="s">
        <v>23</v>
      </c>
      <c r="C41" s="15">
        <f>SUM(C37:C40)</f>
        <v>5</v>
      </c>
      <c r="D41" s="16">
        <f>SUM(D37:D40)</f>
        <v>263848</v>
      </c>
      <c r="E41" s="16">
        <f>SUM(E37:E40)</f>
        <v>0</v>
      </c>
      <c r="F41" s="17">
        <f>SUM(F37:F40)</f>
        <v>120</v>
      </c>
      <c r="G41" s="50"/>
      <c r="H41" s="50"/>
      <c r="I41" s="18">
        <f>I37+I39</f>
        <v>14678.436400000001</v>
      </c>
      <c r="J41" s="50"/>
      <c r="K41" s="50"/>
      <c r="L41" s="19">
        <f>SUM(L37:L40)</f>
        <v>0</v>
      </c>
      <c r="M41" s="19">
        <f>M37+M39</f>
        <v>14678.436400000001</v>
      </c>
    </row>
    <row r="42" spans="1:13" ht="12.75" customHeight="1" x14ac:dyDescent="0.15">
      <c r="A42" s="4"/>
      <c r="D42" s="5"/>
      <c r="E42" s="5"/>
      <c r="F42" s="4"/>
      <c r="I42" s="5"/>
      <c r="L42" s="5"/>
      <c r="M42" s="5"/>
    </row>
    <row r="43" spans="1:13" x14ac:dyDescent="0.15">
      <c r="A43" s="68" t="s">
        <v>30</v>
      </c>
      <c r="B43" s="68"/>
      <c r="C43" s="68"/>
      <c r="D43" s="68"/>
      <c r="G43" s="4"/>
      <c r="H43" s="4"/>
      <c r="I43" s="4"/>
      <c r="J43" s="4"/>
      <c r="K43" s="4"/>
      <c r="L43" s="4"/>
    </row>
    <row r="44" spans="1:13" x14ac:dyDescent="0.15">
      <c r="A44" s="69" t="s">
        <v>31</v>
      </c>
      <c r="B44" s="69"/>
      <c r="C44" s="69"/>
      <c r="D44" s="23"/>
      <c r="G44" s="58" t="s">
        <v>4</v>
      </c>
      <c r="H44" s="58"/>
      <c r="I44" s="58"/>
      <c r="J44" s="59" t="s">
        <v>5</v>
      </c>
      <c r="K44" s="59"/>
      <c r="L44" s="59"/>
    </row>
    <row r="45" spans="1:13" ht="36" customHeight="1" x14ac:dyDescent="0.15">
      <c r="A45" s="60" t="s">
        <v>6</v>
      </c>
      <c r="B45" s="60" t="s">
        <v>7</v>
      </c>
      <c r="C45" s="62"/>
      <c r="D45" s="62" t="s">
        <v>9</v>
      </c>
      <c r="E45" s="60" t="s">
        <v>10</v>
      </c>
      <c r="F45" s="63" t="s">
        <v>11</v>
      </c>
      <c r="G45" s="64" t="s">
        <v>12</v>
      </c>
      <c r="H45" s="64" t="s">
        <v>13</v>
      </c>
      <c r="I45" s="65" t="s">
        <v>14</v>
      </c>
      <c r="J45" s="64" t="s">
        <v>15</v>
      </c>
      <c r="K45" s="64" t="s">
        <v>16</v>
      </c>
      <c r="L45" s="70" t="s">
        <v>17</v>
      </c>
      <c r="M45" s="66" t="s">
        <v>18</v>
      </c>
    </row>
    <row r="46" spans="1:13" ht="36" customHeight="1" x14ac:dyDescent="0.15">
      <c r="A46" s="60"/>
      <c r="B46" s="60"/>
      <c r="C46" s="62"/>
      <c r="D46" s="62"/>
      <c r="E46" s="60"/>
      <c r="F46" s="63"/>
      <c r="G46" s="64"/>
      <c r="H46" s="64"/>
      <c r="I46" s="65"/>
      <c r="J46" s="64"/>
      <c r="K46" s="64"/>
      <c r="L46" s="70"/>
      <c r="M46" s="66" t="e">
        <f>I46+L46+#REF!</f>
        <v>#REF!</v>
      </c>
    </row>
    <row r="47" spans="1:13" ht="36.75" customHeight="1" x14ac:dyDescent="0.15">
      <c r="A47" s="60" t="s">
        <v>26</v>
      </c>
      <c r="B47" s="60" t="s">
        <v>21</v>
      </c>
      <c r="C47" s="24" t="s">
        <v>32</v>
      </c>
      <c r="D47" s="24">
        <f>D49*28.43%</f>
        <v>54301.3</v>
      </c>
      <c r="E47" s="24"/>
      <c r="F47" s="67">
        <v>24</v>
      </c>
      <c r="G47" s="54">
        <v>40.75</v>
      </c>
      <c r="H47" s="54">
        <v>4.4110000000000003E-2</v>
      </c>
      <c r="I47" s="9">
        <f>G47*F47+H47*D49</f>
        <v>9403.01</v>
      </c>
      <c r="J47" s="54"/>
      <c r="K47" s="12"/>
      <c r="L47" s="14"/>
      <c r="M47" s="25">
        <f>I47+L47</f>
        <v>9403.01</v>
      </c>
    </row>
    <row r="48" spans="1:13" ht="60" x14ac:dyDescent="0.15">
      <c r="A48" s="60"/>
      <c r="B48" s="60"/>
      <c r="C48" s="24" t="s">
        <v>33</v>
      </c>
      <c r="D48" s="24">
        <f>D49*71.57%</f>
        <v>136698.69999999998</v>
      </c>
      <c r="E48" s="24"/>
      <c r="F48" s="67">
        <v>26</v>
      </c>
      <c r="G48" s="54">
        <v>30.32</v>
      </c>
      <c r="H48" s="54">
        <v>4.9829999999999999E-2</v>
      </c>
      <c r="I48" s="9">
        <v>0</v>
      </c>
      <c r="J48" s="54"/>
      <c r="K48" s="12"/>
      <c r="L48" s="14"/>
      <c r="M48" s="25">
        <f>L48</f>
        <v>0</v>
      </c>
    </row>
    <row r="49" spans="1:1024" x14ac:dyDescent="0.15">
      <c r="A49" s="49" t="s">
        <v>23</v>
      </c>
      <c r="B49" s="49"/>
      <c r="C49" s="5"/>
      <c r="D49" s="26">
        <v>191000</v>
      </c>
      <c r="E49" s="26"/>
      <c r="F49" s="27">
        <v>24</v>
      </c>
      <c r="G49" s="11"/>
      <c r="H49" s="11"/>
      <c r="I49" s="18">
        <f>I47</f>
        <v>9403.01</v>
      </c>
      <c r="J49" s="50"/>
      <c r="K49" s="50"/>
      <c r="L49" s="28">
        <f>SUM(L47:L48)</f>
        <v>0</v>
      </c>
      <c r="M49" s="29">
        <f>M47+M48</f>
        <v>9403.01</v>
      </c>
    </row>
    <row r="50" spans="1:1024" ht="12.75" customHeight="1" x14ac:dyDescent="0.15">
      <c r="A50" s="4"/>
      <c r="D50" s="5"/>
      <c r="E50" s="5"/>
      <c r="F50" s="4"/>
      <c r="I50" s="5"/>
      <c r="L50" s="5"/>
      <c r="M50" s="5"/>
    </row>
    <row r="51" spans="1:1024" x14ac:dyDescent="0.15">
      <c r="A51" s="68" t="s">
        <v>30</v>
      </c>
      <c r="B51" s="68"/>
      <c r="C51" s="68"/>
      <c r="D51" s="68"/>
      <c r="G51" s="4"/>
      <c r="H51" s="4"/>
      <c r="I51" s="4"/>
      <c r="J51" s="4"/>
      <c r="K51" s="4"/>
      <c r="L51" s="4"/>
    </row>
    <row r="52" spans="1:1024" x14ac:dyDescent="0.15">
      <c r="A52" s="69" t="s">
        <v>34</v>
      </c>
      <c r="B52" s="69"/>
      <c r="C52" s="69"/>
      <c r="D52" s="23"/>
      <c r="G52" s="58" t="s">
        <v>4</v>
      </c>
      <c r="H52" s="58"/>
      <c r="I52" s="58"/>
      <c r="J52" s="59" t="s">
        <v>5</v>
      </c>
      <c r="K52" s="59"/>
      <c r="L52" s="59"/>
    </row>
    <row r="53" spans="1:1024" ht="36" customHeight="1" x14ac:dyDescent="0.15">
      <c r="A53" s="60" t="s">
        <v>6</v>
      </c>
      <c r="B53" s="60" t="s">
        <v>7</v>
      </c>
      <c r="C53" s="62"/>
      <c r="D53" s="62" t="s">
        <v>9</v>
      </c>
      <c r="E53" s="60" t="s">
        <v>10</v>
      </c>
      <c r="F53" s="63" t="s">
        <v>11</v>
      </c>
      <c r="G53" s="64" t="s">
        <v>12</v>
      </c>
      <c r="H53" s="64" t="s">
        <v>13</v>
      </c>
      <c r="I53" s="65" t="s">
        <v>14</v>
      </c>
      <c r="J53" s="64" t="s">
        <v>15</v>
      </c>
      <c r="K53" s="64" t="s">
        <v>16</v>
      </c>
      <c r="L53" s="70" t="s">
        <v>17</v>
      </c>
      <c r="M53" s="66" t="s">
        <v>18</v>
      </c>
    </row>
    <row r="54" spans="1:1024" ht="36" customHeight="1" x14ac:dyDescent="0.15">
      <c r="A54" s="60"/>
      <c r="B54" s="60"/>
      <c r="C54" s="62"/>
      <c r="D54" s="62"/>
      <c r="E54" s="60"/>
      <c r="F54" s="63"/>
      <c r="G54" s="64"/>
      <c r="H54" s="64"/>
      <c r="I54" s="65"/>
      <c r="J54" s="64"/>
      <c r="K54" s="64"/>
      <c r="L54" s="70"/>
      <c r="M54" s="66" t="e">
        <f>I54+L54+#REF!</f>
        <v>#REF!</v>
      </c>
    </row>
    <row r="55" spans="1:1024" ht="36.75" customHeight="1" x14ac:dyDescent="0.15">
      <c r="A55" s="60" t="s">
        <v>26</v>
      </c>
      <c r="B55" s="60" t="s">
        <v>21</v>
      </c>
      <c r="C55" s="24" t="s">
        <v>32</v>
      </c>
      <c r="D55" s="24">
        <f>D57*19.8%</f>
        <v>30888</v>
      </c>
      <c r="E55" s="24"/>
      <c r="F55" s="67">
        <v>24</v>
      </c>
      <c r="G55" s="54">
        <v>40.75</v>
      </c>
      <c r="H55" s="54">
        <v>4.4110000000000003E-2</v>
      </c>
      <c r="I55" s="9">
        <f>G55*F55+H55*D57</f>
        <v>7859.1600000000008</v>
      </c>
      <c r="J55" s="54"/>
      <c r="K55" s="12"/>
      <c r="L55" s="14"/>
      <c r="M55" s="25">
        <f>I55+L55</f>
        <v>7859.1600000000008</v>
      </c>
    </row>
    <row r="56" spans="1:1024" ht="60" x14ac:dyDescent="0.15">
      <c r="A56" s="60"/>
      <c r="B56" s="60"/>
      <c r="C56" s="24" t="s">
        <v>33</v>
      </c>
      <c r="D56" s="24">
        <f>D57*80.2%</f>
        <v>125112</v>
      </c>
      <c r="E56" s="24"/>
      <c r="F56" s="67">
        <v>26</v>
      </c>
      <c r="G56" s="54">
        <v>30.32</v>
      </c>
      <c r="H56" s="54">
        <v>4.9829999999999999E-2</v>
      </c>
      <c r="I56" s="9">
        <v>0</v>
      </c>
      <c r="J56" s="54"/>
      <c r="K56" s="12"/>
      <c r="L56" s="14"/>
      <c r="M56" s="25">
        <f>L56</f>
        <v>0</v>
      </c>
    </row>
    <row r="57" spans="1:1024" x14ac:dyDescent="0.15">
      <c r="A57" s="49" t="s">
        <v>23</v>
      </c>
      <c r="B57" s="49"/>
      <c r="C57" s="5"/>
      <c r="D57" s="26">
        <v>156000</v>
      </c>
      <c r="E57" s="26"/>
      <c r="F57" s="27">
        <v>24</v>
      </c>
      <c r="G57" s="11"/>
      <c r="H57" s="11"/>
      <c r="I57" s="18">
        <f>I55</f>
        <v>7859.1600000000008</v>
      </c>
      <c r="J57" s="50"/>
      <c r="K57" s="50"/>
      <c r="L57" s="28">
        <f>SUM(L55:L56)</f>
        <v>0</v>
      </c>
      <c r="M57" s="29">
        <f>M55+M56</f>
        <v>7859.1600000000008</v>
      </c>
    </row>
    <row r="58" spans="1:1024" ht="12.75" customHeight="1" x14ac:dyDescent="0.15">
      <c r="A58" s="4"/>
      <c r="D58" s="5"/>
      <c r="E58" s="5"/>
      <c r="F58" s="4"/>
      <c r="I58" s="5"/>
      <c r="L58" s="5"/>
      <c r="M58" s="5"/>
    </row>
    <row r="59" spans="1:1024" s="35" customFormat="1" x14ac:dyDescent="0.15">
      <c r="A59" s="68" t="s">
        <v>30</v>
      </c>
      <c r="B59" s="68"/>
      <c r="C59" s="68"/>
      <c r="D59" s="68"/>
      <c r="E59" s="1"/>
      <c r="F59" s="2"/>
      <c r="G59" s="4"/>
      <c r="H59" s="4"/>
      <c r="I59" s="4"/>
      <c r="J59" s="4"/>
      <c r="K59" s="4"/>
      <c r="L59" s="4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  <c r="VK59" s="1"/>
      <c r="VL59" s="1"/>
      <c r="VM59" s="1"/>
      <c r="VN59" s="1"/>
      <c r="VO59" s="1"/>
      <c r="VP59" s="1"/>
      <c r="VQ59" s="1"/>
      <c r="VR59" s="1"/>
      <c r="VS59" s="1"/>
      <c r="VT59" s="1"/>
      <c r="VU59" s="1"/>
      <c r="VV59" s="1"/>
      <c r="VW59" s="1"/>
      <c r="VX59" s="1"/>
      <c r="VY59" s="1"/>
      <c r="VZ59" s="1"/>
      <c r="WA59" s="1"/>
      <c r="WB59" s="1"/>
      <c r="WC59" s="1"/>
      <c r="WD59" s="1"/>
      <c r="WE59" s="1"/>
      <c r="WF59" s="1"/>
      <c r="WG59" s="1"/>
      <c r="WH59" s="1"/>
      <c r="WI59" s="1"/>
      <c r="WJ59" s="1"/>
      <c r="WK59" s="1"/>
      <c r="WL59" s="1"/>
      <c r="WM59" s="1"/>
      <c r="WN59" s="1"/>
      <c r="WO59" s="1"/>
      <c r="WP59" s="1"/>
      <c r="WQ59" s="1"/>
      <c r="WR59" s="1"/>
      <c r="WS59" s="1"/>
      <c r="WT59" s="1"/>
      <c r="WU59" s="1"/>
      <c r="WV59" s="1"/>
      <c r="WW59" s="1"/>
      <c r="WX59" s="1"/>
      <c r="WY59" s="1"/>
      <c r="WZ59" s="1"/>
      <c r="XA59" s="1"/>
      <c r="XB59" s="1"/>
      <c r="XC59" s="1"/>
      <c r="XD59" s="1"/>
      <c r="XE59" s="1"/>
      <c r="XF59" s="1"/>
      <c r="XG59" s="1"/>
      <c r="XH59" s="1"/>
      <c r="XI59" s="1"/>
      <c r="XJ59" s="1"/>
      <c r="XK59" s="1"/>
      <c r="XL59" s="1"/>
      <c r="XM59" s="1"/>
      <c r="XN59" s="1"/>
      <c r="XO59" s="1"/>
      <c r="XP59" s="1"/>
      <c r="XQ59" s="1"/>
      <c r="XR59" s="1"/>
      <c r="XS59" s="1"/>
      <c r="XT59" s="1"/>
      <c r="XU59" s="1"/>
      <c r="XV59" s="1"/>
      <c r="XW59" s="1"/>
      <c r="XX59" s="1"/>
      <c r="XY59" s="1"/>
      <c r="XZ59" s="1"/>
      <c r="YA59" s="1"/>
      <c r="YB59" s="1"/>
      <c r="YC59" s="1"/>
      <c r="YD59" s="1"/>
      <c r="YE59" s="1"/>
      <c r="YF59" s="1"/>
      <c r="YG59" s="1"/>
      <c r="YH59" s="1"/>
      <c r="YI59" s="1"/>
      <c r="YJ59" s="1"/>
      <c r="YK59" s="1"/>
      <c r="YL59" s="1"/>
      <c r="YM59" s="1"/>
      <c r="YN59" s="1"/>
      <c r="YO59" s="1"/>
      <c r="YP59" s="1"/>
      <c r="YQ59" s="1"/>
      <c r="YR59" s="1"/>
      <c r="YS59" s="1"/>
      <c r="YT59" s="1"/>
      <c r="YU59" s="1"/>
      <c r="YV59" s="1"/>
      <c r="YW59" s="1"/>
      <c r="YX59" s="1"/>
      <c r="YY59" s="1"/>
      <c r="YZ59" s="1"/>
      <c r="ZA59" s="1"/>
      <c r="ZB59" s="1"/>
      <c r="ZC59" s="1"/>
      <c r="ZD59" s="1"/>
      <c r="ZE59" s="1"/>
      <c r="ZF59" s="1"/>
      <c r="ZG59" s="1"/>
      <c r="ZH59" s="1"/>
      <c r="ZI59" s="1"/>
      <c r="ZJ59" s="1"/>
      <c r="ZK59" s="1"/>
      <c r="ZL59" s="1"/>
      <c r="ZM59" s="1"/>
      <c r="ZN59" s="1"/>
      <c r="ZO59" s="1"/>
      <c r="ZP59" s="1"/>
      <c r="ZQ59" s="1"/>
      <c r="ZR59" s="1"/>
      <c r="ZS59" s="1"/>
      <c r="ZT59" s="1"/>
      <c r="ZU59" s="1"/>
      <c r="ZV59" s="1"/>
      <c r="ZW59" s="1"/>
      <c r="ZX59" s="1"/>
      <c r="ZY59" s="1"/>
      <c r="ZZ59" s="1"/>
      <c r="AAA59" s="1"/>
      <c r="AAB59" s="1"/>
      <c r="AAC59" s="1"/>
      <c r="AAD59" s="1"/>
      <c r="AAE59" s="1"/>
      <c r="AAF59" s="1"/>
      <c r="AAG59" s="1"/>
      <c r="AAH59" s="1"/>
      <c r="AAI59" s="1"/>
      <c r="AAJ59" s="1"/>
      <c r="AAK59" s="1"/>
      <c r="AAL59" s="1"/>
      <c r="AAM59" s="1"/>
      <c r="AAN59" s="1"/>
      <c r="AAO59" s="1"/>
      <c r="AAP59" s="1"/>
      <c r="AAQ59" s="1"/>
      <c r="AAR59" s="1"/>
      <c r="AAS59" s="1"/>
      <c r="AAT59" s="1"/>
      <c r="AAU59" s="1"/>
      <c r="AAV59" s="1"/>
      <c r="AAW59" s="1"/>
      <c r="AAX59" s="1"/>
      <c r="AAY59" s="1"/>
      <c r="AAZ59" s="1"/>
      <c r="ABA59" s="1"/>
      <c r="ABB59" s="1"/>
      <c r="ABC59" s="1"/>
      <c r="ABD59" s="1"/>
      <c r="ABE59" s="1"/>
      <c r="ABF59" s="1"/>
      <c r="ABG59" s="1"/>
      <c r="ABH59" s="1"/>
      <c r="ABI59" s="1"/>
      <c r="ABJ59" s="1"/>
      <c r="ABK59" s="1"/>
      <c r="ABL59" s="1"/>
      <c r="ABM59" s="1"/>
      <c r="ABN59" s="1"/>
      <c r="ABO59" s="1"/>
      <c r="ABP59" s="1"/>
      <c r="ABQ59" s="1"/>
      <c r="ABR59" s="1"/>
      <c r="ABS59" s="1"/>
      <c r="ABT59" s="1"/>
      <c r="ABU59" s="1"/>
      <c r="ABV59" s="1"/>
      <c r="ABW59" s="1"/>
      <c r="ABX59" s="1"/>
      <c r="ABY59" s="1"/>
      <c r="ABZ59" s="1"/>
      <c r="ACA59" s="1"/>
      <c r="ACB59" s="1"/>
      <c r="ACC59" s="1"/>
      <c r="ACD59" s="1"/>
      <c r="ACE59" s="1"/>
      <c r="ACF59" s="1"/>
      <c r="ACG59" s="1"/>
      <c r="ACH59" s="1"/>
      <c r="ACI59" s="1"/>
      <c r="ACJ59" s="1"/>
      <c r="ACK59" s="1"/>
      <c r="ACL59" s="1"/>
      <c r="ACM59" s="1"/>
      <c r="ACN59" s="1"/>
      <c r="ACO59" s="1"/>
      <c r="ACP59" s="1"/>
      <c r="ACQ59" s="1"/>
      <c r="ACR59" s="1"/>
      <c r="ACS59" s="1"/>
      <c r="ACT59" s="1"/>
      <c r="ACU59" s="1"/>
      <c r="ACV59" s="1"/>
      <c r="ACW59" s="1"/>
      <c r="ACX59" s="1"/>
      <c r="ACY59" s="1"/>
      <c r="ACZ59" s="1"/>
      <c r="ADA59" s="1"/>
      <c r="ADB59" s="1"/>
      <c r="ADC59" s="1"/>
      <c r="ADD59" s="1"/>
      <c r="ADE59" s="1"/>
      <c r="ADF59" s="1"/>
      <c r="ADG59" s="1"/>
      <c r="ADH59" s="1"/>
      <c r="ADI59" s="1"/>
      <c r="ADJ59" s="1"/>
      <c r="ADK59" s="1"/>
      <c r="ADL59" s="1"/>
      <c r="ADM59" s="1"/>
      <c r="ADN59" s="1"/>
      <c r="ADO59" s="1"/>
      <c r="ADP59" s="1"/>
      <c r="ADQ59" s="1"/>
      <c r="ADR59" s="1"/>
      <c r="ADS59" s="1"/>
      <c r="ADT59" s="1"/>
      <c r="ADU59" s="1"/>
      <c r="ADV59" s="1"/>
      <c r="ADW59" s="1"/>
      <c r="ADX59" s="1"/>
      <c r="ADY59" s="1"/>
      <c r="ADZ59" s="1"/>
      <c r="AEA59" s="1"/>
      <c r="AEB59" s="1"/>
      <c r="AEC59" s="1"/>
      <c r="AED59" s="1"/>
      <c r="AEE59" s="1"/>
      <c r="AEF59" s="1"/>
      <c r="AEG59" s="1"/>
      <c r="AEH59" s="1"/>
      <c r="AEI59" s="1"/>
      <c r="AEJ59" s="1"/>
      <c r="AEK59" s="1"/>
      <c r="AEL59" s="1"/>
      <c r="AEM59" s="1"/>
      <c r="AEN59" s="1"/>
      <c r="AEO59" s="1"/>
      <c r="AEP59" s="1"/>
      <c r="AEQ59" s="1"/>
      <c r="AER59" s="1"/>
      <c r="AES59" s="1"/>
      <c r="AET59" s="1"/>
      <c r="AEU59" s="1"/>
      <c r="AEV59" s="1"/>
      <c r="AEW59" s="1"/>
      <c r="AEX59" s="1"/>
      <c r="AEY59" s="1"/>
      <c r="AEZ59" s="1"/>
      <c r="AFA59" s="1"/>
      <c r="AFB59" s="1"/>
      <c r="AFC59" s="1"/>
      <c r="AFD59" s="1"/>
      <c r="AFE59" s="1"/>
      <c r="AFF59" s="1"/>
      <c r="AFG59" s="1"/>
      <c r="AFH59" s="1"/>
      <c r="AFI59" s="1"/>
      <c r="AFJ59" s="1"/>
      <c r="AFK59" s="1"/>
      <c r="AFL59" s="1"/>
      <c r="AFM59" s="1"/>
      <c r="AFN59" s="1"/>
      <c r="AFO59" s="1"/>
      <c r="AFP59" s="1"/>
      <c r="AFQ59" s="1"/>
      <c r="AFR59" s="1"/>
      <c r="AFS59" s="1"/>
      <c r="AFT59" s="1"/>
      <c r="AFU59" s="1"/>
      <c r="AFV59" s="1"/>
      <c r="AFW59" s="1"/>
      <c r="AFX59" s="1"/>
      <c r="AFY59" s="1"/>
      <c r="AFZ59" s="1"/>
      <c r="AGA59" s="1"/>
      <c r="AGB59" s="1"/>
      <c r="AGC59" s="1"/>
      <c r="AGD59" s="1"/>
      <c r="AGE59" s="1"/>
      <c r="AGF59" s="1"/>
      <c r="AGG59" s="1"/>
      <c r="AGH59" s="1"/>
      <c r="AGI59" s="1"/>
      <c r="AGJ59" s="1"/>
      <c r="AGK59" s="1"/>
      <c r="AGL59" s="1"/>
      <c r="AGM59" s="1"/>
      <c r="AGN59" s="1"/>
      <c r="AGO59" s="1"/>
      <c r="AGP59" s="1"/>
      <c r="AGQ59" s="1"/>
      <c r="AGR59" s="1"/>
      <c r="AGS59" s="1"/>
      <c r="AGT59" s="1"/>
      <c r="AGU59" s="1"/>
      <c r="AGV59" s="1"/>
      <c r="AGW59" s="1"/>
      <c r="AGX59" s="1"/>
      <c r="AGY59" s="1"/>
      <c r="AGZ59" s="1"/>
      <c r="AHA59" s="1"/>
      <c r="AHB59" s="1"/>
      <c r="AHC59" s="1"/>
      <c r="AHD59" s="1"/>
      <c r="AHE59" s="1"/>
      <c r="AHF59" s="1"/>
      <c r="AHG59" s="1"/>
      <c r="AHH59" s="1"/>
      <c r="AHI59" s="1"/>
      <c r="AHJ59" s="1"/>
      <c r="AHK59" s="1"/>
      <c r="AHL59" s="1"/>
      <c r="AHM59" s="1"/>
      <c r="AHN59" s="1"/>
      <c r="AHO59" s="1"/>
      <c r="AHP59" s="1"/>
      <c r="AHQ59" s="1"/>
      <c r="AHR59" s="1"/>
      <c r="AHS59" s="1"/>
      <c r="AHT59" s="1"/>
      <c r="AHU59" s="1"/>
      <c r="AHV59" s="1"/>
      <c r="AHW59" s="1"/>
      <c r="AHX59" s="1"/>
      <c r="AHY59" s="1"/>
      <c r="AHZ59" s="1"/>
      <c r="AIA59" s="1"/>
      <c r="AIB59" s="1"/>
      <c r="AIC59" s="1"/>
      <c r="AID59" s="1"/>
      <c r="AIE59" s="1"/>
      <c r="AIF59" s="1"/>
      <c r="AIG59" s="1"/>
      <c r="AIH59" s="1"/>
      <c r="AII59" s="1"/>
      <c r="AIJ59" s="1"/>
      <c r="AIK59" s="1"/>
      <c r="AIL59" s="1"/>
      <c r="AIM59" s="1"/>
      <c r="AIN59" s="1"/>
      <c r="AIO59" s="1"/>
      <c r="AIP59" s="1"/>
      <c r="AIQ59" s="1"/>
      <c r="AIR59" s="1"/>
      <c r="AIS59" s="1"/>
      <c r="AIT59" s="1"/>
      <c r="AIU59" s="1"/>
      <c r="AIV59" s="1"/>
      <c r="AIW59" s="1"/>
      <c r="AIX59" s="1"/>
      <c r="AIY59" s="1"/>
      <c r="AIZ59" s="1"/>
      <c r="AJA59" s="1"/>
      <c r="AJB59" s="1"/>
      <c r="AJC59" s="1"/>
      <c r="AJD59" s="1"/>
      <c r="AJE59" s="1"/>
      <c r="AJF59" s="1"/>
      <c r="AJG59" s="1"/>
      <c r="AJH59" s="1"/>
      <c r="AJI59" s="1"/>
      <c r="AJJ59" s="1"/>
      <c r="AJK59" s="1"/>
      <c r="AJL59" s="1"/>
      <c r="AJM59" s="1"/>
      <c r="AJN59" s="1"/>
      <c r="AJO59" s="1"/>
      <c r="AJP59" s="1"/>
      <c r="AJQ59" s="1"/>
      <c r="AJR59" s="1"/>
      <c r="AJS59" s="1"/>
      <c r="AJT59" s="1"/>
      <c r="AJU59" s="1"/>
      <c r="AJV59" s="1"/>
      <c r="AJW59" s="1"/>
      <c r="AJX59" s="1"/>
      <c r="AJY59" s="1"/>
      <c r="AJZ59" s="1"/>
      <c r="AKA59" s="1"/>
      <c r="AKB59" s="1"/>
      <c r="AKC59" s="1"/>
      <c r="AKD59" s="1"/>
      <c r="AKE59" s="1"/>
      <c r="AKF59" s="1"/>
      <c r="AKG59" s="1"/>
      <c r="AKH59" s="1"/>
      <c r="AKI59" s="1"/>
      <c r="AKJ59" s="1"/>
      <c r="AKK59" s="1"/>
      <c r="AKL59" s="1"/>
      <c r="AKM59" s="1"/>
      <c r="AKN59" s="1"/>
      <c r="AKO59" s="1"/>
      <c r="AKP59" s="1"/>
      <c r="AKQ59" s="1"/>
      <c r="AKR59" s="1"/>
      <c r="AKS59" s="1"/>
      <c r="AKT59" s="1"/>
      <c r="AKU59" s="1"/>
      <c r="AKV59" s="1"/>
      <c r="AKW59" s="1"/>
      <c r="AKX59" s="1"/>
      <c r="AKY59" s="1"/>
      <c r="AKZ59" s="1"/>
      <c r="ALA59" s="1"/>
      <c r="ALB59" s="1"/>
      <c r="ALC59" s="1"/>
      <c r="ALD59" s="1"/>
      <c r="ALE59" s="1"/>
      <c r="ALF59" s="1"/>
      <c r="ALG59" s="1"/>
      <c r="ALH59" s="1"/>
      <c r="ALI59" s="1"/>
      <c r="ALJ59" s="1"/>
      <c r="ALK59" s="1"/>
      <c r="ALL59" s="1"/>
      <c r="ALM59" s="1"/>
      <c r="ALN59" s="1"/>
      <c r="ALO59" s="1"/>
      <c r="ALP59" s="1"/>
      <c r="ALQ59" s="1"/>
      <c r="ALR59" s="1"/>
      <c r="ALS59" s="1"/>
      <c r="ALT59" s="1"/>
      <c r="ALU59" s="1"/>
      <c r="ALV59" s="1"/>
      <c r="ALW59" s="1"/>
      <c r="ALX59" s="1"/>
      <c r="ALY59" s="1"/>
      <c r="ALZ59" s="1"/>
      <c r="AMA59" s="1"/>
      <c r="AMB59" s="1"/>
      <c r="AMC59" s="1"/>
      <c r="AMD59" s="1"/>
      <c r="AME59" s="1"/>
      <c r="AMF59" s="1"/>
      <c r="AMG59" s="1"/>
      <c r="AMH59" s="1"/>
      <c r="AMI59" s="1"/>
      <c r="AMJ59" s="1"/>
    </row>
    <row r="60" spans="1:1024" s="35" customFormat="1" x14ac:dyDescent="0.15">
      <c r="A60" s="69" t="s">
        <v>35</v>
      </c>
      <c r="B60" s="69"/>
      <c r="C60" s="69"/>
      <c r="D60" s="23"/>
      <c r="E60" s="1"/>
      <c r="F60" s="2"/>
      <c r="G60" s="58" t="s">
        <v>4</v>
      </c>
      <c r="H60" s="58"/>
      <c r="I60" s="58"/>
      <c r="J60" s="59" t="s">
        <v>5</v>
      </c>
      <c r="K60" s="59"/>
      <c r="L60" s="59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  <c r="VK60" s="1"/>
      <c r="VL60" s="1"/>
      <c r="VM60" s="1"/>
      <c r="VN60" s="1"/>
      <c r="VO60" s="1"/>
      <c r="VP60" s="1"/>
      <c r="VQ60" s="1"/>
      <c r="VR60" s="1"/>
      <c r="VS60" s="1"/>
      <c r="VT60" s="1"/>
      <c r="VU60" s="1"/>
      <c r="VV60" s="1"/>
      <c r="VW60" s="1"/>
      <c r="VX60" s="1"/>
      <c r="VY60" s="1"/>
      <c r="VZ60" s="1"/>
      <c r="WA60" s="1"/>
      <c r="WB60" s="1"/>
      <c r="WC60" s="1"/>
      <c r="WD60" s="1"/>
      <c r="WE60" s="1"/>
      <c r="WF60" s="1"/>
      <c r="WG60" s="1"/>
      <c r="WH60" s="1"/>
      <c r="WI60" s="1"/>
      <c r="WJ60" s="1"/>
      <c r="WK60" s="1"/>
      <c r="WL60" s="1"/>
      <c r="WM60" s="1"/>
      <c r="WN60" s="1"/>
      <c r="WO60" s="1"/>
      <c r="WP60" s="1"/>
      <c r="WQ60" s="1"/>
      <c r="WR60" s="1"/>
      <c r="WS60" s="1"/>
      <c r="WT60" s="1"/>
      <c r="WU60" s="1"/>
      <c r="WV60" s="1"/>
      <c r="WW60" s="1"/>
      <c r="WX60" s="1"/>
      <c r="WY60" s="1"/>
      <c r="WZ60" s="1"/>
      <c r="XA60" s="1"/>
      <c r="XB60" s="1"/>
      <c r="XC60" s="1"/>
      <c r="XD60" s="1"/>
      <c r="XE60" s="1"/>
      <c r="XF60" s="1"/>
      <c r="XG60" s="1"/>
      <c r="XH60" s="1"/>
      <c r="XI60" s="1"/>
      <c r="XJ60" s="1"/>
      <c r="XK60" s="1"/>
      <c r="XL60" s="1"/>
      <c r="XM60" s="1"/>
      <c r="XN60" s="1"/>
      <c r="XO60" s="1"/>
      <c r="XP60" s="1"/>
      <c r="XQ60" s="1"/>
      <c r="XR60" s="1"/>
      <c r="XS60" s="1"/>
      <c r="XT60" s="1"/>
      <c r="XU60" s="1"/>
      <c r="XV60" s="1"/>
      <c r="XW60" s="1"/>
      <c r="XX60" s="1"/>
      <c r="XY60" s="1"/>
      <c r="XZ60" s="1"/>
      <c r="YA60" s="1"/>
      <c r="YB60" s="1"/>
      <c r="YC60" s="1"/>
      <c r="YD60" s="1"/>
      <c r="YE60" s="1"/>
      <c r="YF60" s="1"/>
      <c r="YG60" s="1"/>
      <c r="YH60" s="1"/>
      <c r="YI60" s="1"/>
      <c r="YJ60" s="1"/>
      <c r="YK60" s="1"/>
      <c r="YL60" s="1"/>
      <c r="YM60" s="1"/>
      <c r="YN60" s="1"/>
      <c r="YO60" s="1"/>
      <c r="YP60" s="1"/>
      <c r="YQ60" s="1"/>
      <c r="YR60" s="1"/>
      <c r="YS60" s="1"/>
      <c r="YT60" s="1"/>
      <c r="YU60" s="1"/>
      <c r="YV60" s="1"/>
      <c r="YW60" s="1"/>
      <c r="YX60" s="1"/>
      <c r="YY60" s="1"/>
      <c r="YZ60" s="1"/>
      <c r="ZA60" s="1"/>
      <c r="ZB60" s="1"/>
      <c r="ZC60" s="1"/>
      <c r="ZD60" s="1"/>
      <c r="ZE60" s="1"/>
      <c r="ZF60" s="1"/>
      <c r="ZG60" s="1"/>
      <c r="ZH60" s="1"/>
      <c r="ZI60" s="1"/>
      <c r="ZJ60" s="1"/>
      <c r="ZK60" s="1"/>
      <c r="ZL60" s="1"/>
      <c r="ZM60" s="1"/>
      <c r="ZN60" s="1"/>
      <c r="ZO60" s="1"/>
      <c r="ZP60" s="1"/>
      <c r="ZQ60" s="1"/>
      <c r="ZR60" s="1"/>
      <c r="ZS60" s="1"/>
      <c r="ZT60" s="1"/>
      <c r="ZU60" s="1"/>
      <c r="ZV60" s="1"/>
      <c r="ZW60" s="1"/>
      <c r="ZX60" s="1"/>
      <c r="ZY60" s="1"/>
      <c r="ZZ60" s="1"/>
      <c r="AAA60" s="1"/>
      <c r="AAB60" s="1"/>
      <c r="AAC60" s="1"/>
      <c r="AAD60" s="1"/>
      <c r="AAE60" s="1"/>
      <c r="AAF60" s="1"/>
      <c r="AAG60" s="1"/>
      <c r="AAH60" s="1"/>
      <c r="AAI60" s="1"/>
      <c r="AAJ60" s="1"/>
      <c r="AAK60" s="1"/>
      <c r="AAL60" s="1"/>
      <c r="AAM60" s="1"/>
      <c r="AAN60" s="1"/>
      <c r="AAO60" s="1"/>
      <c r="AAP60" s="1"/>
      <c r="AAQ60" s="1"/>
      <c r="AAR60" s="1"/>
      <c r="AAS60" s="1"/>
      <c r="AAT60" s="1"/>
      <c r="AAU60" s="1"/>
      <c r="AAV60" s="1"/>
      <c r="AAW60" s="1"/>
      <c r="AAX60" s="1"/>
      <c r="AAY60" s="1"/>
      <c r="AAZ60" s="1"/>
      <c r="ABA60" s="1"/>
      <c r="ABB60" s="1"/>
      <c r="ABC60" s="1"/>
      <c r="ABD60" s="1"/>
      <c r="ABE60" s="1"/>
      <c r="ABF60" s="1"/>
      <c r="ABG60" s="1"/>
      <c r="ABH60" s="1"/>
      <c r="ABI60" s="1"/>
      <c r="ABJ60" s="1"/>
      <c r="ABK60" s="1"/>
      <c r="ABL60" s="1"/>
      <c r="ABM60" s="1"/>
      <c r="ABN60" s="1"/>
      <c r="ABO60" s="1"/>
      <c r="ABP60" s="1"/>
      <c r="ABQ60" s="1"/>
      <c r="ABR60" s="1"/>
      <c r="ABS60" s="1"/>
      <c r="ABT60" s="1"/>
      <c r="ABU60" s="1"/>
      <c r="ABV60" s="1"/>
      <c r="ABW60" s="1"/>
      <c r="ABX60" s="1"/>
      <c r="ABY60" s="1"/>
      <c r="ABZ60" s="1"/>
      <c r="ACA60" s="1"/>
      <c r="ACB60" s="1"/>
      <c r="ACC60" s="1"/>
      <c r="ACD60" s="1"/>
      <c r="ACE60" s="1"/>
      <c r="ACF60" s="1"/>
      <c r="ACG60" s="1"/>
      <c r="ACH60" s="1"/>
      <c r="ACI60" s="1"/>
      <c r="ACJ60" s="1"/>
      <c r="ACK60" s="1"/>
      <c r="ACL60" s="1"/>
      <c r="ACM60" s="1"/>
      <c r="ACN60" s="1"/>
      <c r="ACO60" s="1"/>
      <c r="ACP60" s="1"/>
      <c r="ACQ60" s="1"/>
      <c r="ACR60" s="1"/>
      <c r="ACS60" s="1"/>
      <c r="ACT60" s="1"/>
      <c r="ACU60" s="1"/>
      <c r="ACV60" s="1"/>
      <c r="ACW60" s="1"/>
      <c r="ACX60" s="1"/>
      <c r="ACY60" s="1"/>
      <c r="ACZ60" s="1"/>
      <c r="ADA60" s="1"/>
      <c r="ADB60" s="1"/>
      <c r="ADC60" s="1"/>
      <c r="ADD60" s="1"/>
      <c r="ADE60" s="1"/>
      <c r="ADF60" s="1"/>
      <c r="ADG60" s="1"/>
      <c r="ADH60" s="1"/>
      <c r="ADI60" s="1"/>
      <c r="ADJ60" s="1"/>
      <c r="ADK60" s="1"/>
      <c r="ADL60" s="1"/>
      <c r="ADM60" s="1"/>
      <c r="ADN60" s="1"/>
      <c r="ADO60" s="1"/>
      <c r="ADP60" s="1"/>
      <c r="ADQ60" s="1"/>
      <c r="ADR60" s="1"/>
      <c r="ADS60" s="1"/>
      <c r="ADT60" s="1"/>
      <c r="ADU60" s="1"/>
      <c r="ADV60" s="1"/>
      <c r="ADW60" s="1"/>
      <c r="ADX60" s="1"/>
      <c r="ADY60" s="1"/>
      <c r="ADZ60" s="1"/>
      <c r="AEA60" s="1"/>
      <c r="AEB60" s="1"/>
      <c r="AEC60" s="1"/>
      <c r="AED60" s="1"/>
      <c r="AEE60" s="1"/>
      <c r="AEF60" s="1"/>
      <c r="AEG60" s="1"/>
      <c r="AEH60" s="1"/>
      <c r="AEI60" s="1"/>
      <c r="AEJ60" s="1"/>
      <c r="AEK60" s="1"/>
      <c r="AEL60" s="1"/>
      <c r="AEM60" s="1"/>
      <c r="AEN60" s="1"/>
      <c r="AEO60" s="1"/>
      <c r="AEP60" s="1"/>
      <c r="AEQ60" s="1"/>
      <c r="AER60" s="1"/>
      <c r="AES60" s="1"/>
      <c r="AET60" s="1"/>
      <c r="AEU60" s="1"/>
      <c r="AEV60" s="1"/>
      <c r="AEW60" s="1"/>
      <c r="AEX60" s="1"/>
      <c r="AEY60" s="1"/>
      <c r="AEZ60" s="1"/>
      <c r="AFA60" s="1"/>
      <c r="AFB60" s="1"/>
      <c r="AFC60" s="1"/>
      <c r="AFD60" s="1"/>
      <c r="AFE60" s="1"/>
      <c r="AFF60" s="1"/>
      <c r="AFG60" s="1"/>
      <c r="AFH60" s="1"/>
      <c r="AFI60" s="1"/>
      <c r="AFJ60" s="1"/>
      <c r="AFK60" s="1"/>
      <c r="AFL60" s="1"/>
      <c r="AFM60" s="1"/>
      <c r="AFN60" s="1"/>
      <c r="AFO60" s="1"/>
      <c r="AFP60" s="1"/>
      <c r="AFQ60" s="1"/>
      <c r="AFR60" s="1"/>
      <c r="AFS60" s="1"/>
      <c r="AFT60" s="1"/>
      <c r="AFU60" s="1"/>
      <c r="AFV60" s="1"/>
      <c r="AFW60" s="1"/>
      <c r="AFX60" s="1"/>
      <c r="AFY60" s="1"/>
      <c r="AFZ60" s="1"/>
      <c r="AGA60" s="1"/>
      <c r="AGB60" s="1"/>
      <c r="AGC60" s="1"/>
      <c r="AGD60" s="1"/>
      <c r="AGE60" s="1"/>
      <c r="AGF60" s="1"/>
      <c r="AGG60" s="1"/>
      <c r="AGH60" s="1"/>
      <c r="AGI60" s="1"/>
      <c r="AGJ60" s="1"/>
      <c r="AGK60" s="1"/>
      <c r="AGL60" s="1"/>
      <c r="AGM60" s="1"/>
      <c r="AGN60" s="1"/>
      <c r="AGO60" s="1"/>
      <c r="AGP60" s="1"/>
      <c r="AGQ60" s="1"/>
      <c r="AGR60" s="1"/>
      <c r="AGS60" s="1"/>
      <c r="AGT60" s="1"/>
      <c r="AGU60" s="1"/>
      <c r="AGV60" s="1"/>
      <c r="AGW60" s="1"/>
      <c r="AGX60" s="1"/>
      <c r="AGY60" s="1"/>
      <c r="AGZ60" s="1"/>
      <c r="AHA60" s="1"/>
      <c r="AHB60" s="1"/>
      <c r="AHC60" s="1"/>
      <c r="AHD60" s="1"/>
      <c r="AHE60" s="1"/>
      <c r="AHF60" s="1"/>
      <c r="AHG60" s="1"/>
      <c r="AHH60" s="1"/>
      <c r="AHI60" s="1"/>
      <c r="AHJ60" s="1"/>
      <c r="AHK60" s="1"/>
      <c r="AHL60" s="1"/>
      <c r="AHM60" s="1"/>
      <c r="AHN60" s="1"/>
      <c r="AHO60" s="1"/>
      <c r="AHP60" s="1"/>
      <c r="AHQ60" s="1"/>
      <c r="AHR60" s="1"/>
      <c r="AHS60" s="1"/>
      <c r="AHT60" s="1"/>
      <c r="AHU60" s="1"/>
      <c r="AHV60" s="1"/>
      <c r="AHW60" s="1"/>
      <c r="AHX60" s="1"/>
      <c r="AHY60" s="1"/>
      <c r="AHZ60" s="1"/>
      <c r="AIA60" s="1"/>
      <c r="AIB60" s="1"/>
      <c r="AIC60" s="1"/>
      <c r="AID60" s="1"/>
      <c r="AIE60" s="1"/>
      <c r="AIF60" s="1"/>
      <c r="AIG60" s="1"/>
      <c r="AIH60" s="1"/>
      <c r="AII60" s="1"/>
      <c r="AIJ60" s="1"/>
      <c r="AIK60" s="1"/>
      <c r="AIL60" s="1"/>
      <c r="AIM60" s="1"/>
      <c r="AIN60" s="1"/>
      <c r="AIO60" s="1"/>
      <c r="AIP60" s="1"/>
      <c r="AIQ60" s="1"/>
      <c r="AIR60" s="1"/>
      <c r="AIS60" s="1"/>
      <c r="AIT60" s="1"/>
      <c r="AIU60" s="1"/>
      <c r="AIV60" s="1"/>
      <c r="AIW60" s="1"/>
      <c r="AIX60" s="1"/>
      <c r="AIY60" s="1"/>
      <c r="AIZ60" s="1"/>
      <c r="AJA60" s="1"/>
      <c r="AJB60" s="1"/>
      <c r="AJC60" s="1"/>
      <c r="AJD60" s="1"/>
      <c r="AJE60" s="1"/>
      <c r="AJF60" s="1"/>
      <c r="AJG60" s="1"/>
      <c r="AJH60" s="1"/>
      <c r="AJI60" s="1"/>
      <c r="AJJ60" s="1"/>
      <c r="AJK60" s="1"/>
      <c r="AJL60" s="1"/>
      <c r="AJM60" s="1"/>
      <c r="AJN60" s="1"/>
      <c r="AJO60" s="1"/>
      <c r="AJP60" s="1"/>
      <c r="AJQ60" s="1"/>
      <c r="AJR60" s="1"/>
      <c r="AJS60" s="1"/>
      <c r="AJT60" s="1"/>
      <c r="AJU60" s="1"/>
      <c r="AJV60" s="1"/>
      <c r="AJW60" s="1"/>
      <c r="AJX60" s="1"/>
      <c r="AJY60" s="1"/>
      <c r="AJZ60" s="1"/>
      <c r="AKA60" s="1"/>
      <c r="AKB60" s="1"/>
      <c r="AKC60" s="1"/>
      <c r="AKD60" s="1"/>
      <c r="AKE60" s="1"/>
      <c r="AKF60" s="1"/>
      <c r="AKG60" s="1"/>
      <c r="AKH60" s="1"/>
      <c r="AKI60" s="1"/>
      <c r="AKJ60" s="1"/>
      <c r="AKK60" s="1"/>
      <c r="AKL60" s="1"/>
      <c r="AKM60" s="1"/>
      <c r="AKN60" s="1"/>
      <c r="AKO60" s="1"/>
      <c r="AKP60" s="1"/>
      <c r="AKQ60" s="1"/>
      <c r="AKR60" s="1"/>
      <c r="AKS60" s="1"/>
      <c r="AKT60" s="1"/>
      <c r="AKU60" s="1"/>
      <c r="AKV60" s="1"/>
      <c r="AKW60" s="1"/>
      <c r="AKX60" s="1"/>
      <c r="AKY60" s="1"/>
      <c r="AKZ60" s="1"/>
      <c r="ALA60" s="1"/>
      <c r="ALB60" s="1"/>
      <c r="ALC60" s="1"/>
      <c r="ALD60" s="1"/>
      <c r="ALE60" s="1"/>
      <c r="ALF60" s="1"/>
      <c r="ALG60" s="1"/>
      <c r="ALH60" s="1"/>
      <c r="ALI60" s="1"/>
      <c r="ALJ60" s="1"/>
      <c r="ALK60" s="1"/>
      <c r="ALL60" s="1"/>
      <c r="ALM60" s="1"/>
      <c r="ALN60" s="1"/>
      <c r="ALO60" s="1"/>
      <c r="ALP60" s="1"/>
      <c r="ALQ60" s="1"/>
      <c r="ALR60" s="1"/>
      <c r="ALS60" s="1"/>
      <c r="ALT60" s="1"/>
      <c r="ALU60" s="1"/>
      <c r="ALV60" s="1"/>
      <c r="ALW60" s="1"/>
      <c r="ALX60" s="1"/>
      <c r="ALY60" s="1"/>
      <c r="ALZ60" s="1"/>
      <c r="AMA60" s="1"/>
      <c r="AMB60" s="1"/>
      <c r="AMC60" s="1"/>
      <c r="AMD60" s="1"/>
      <c r="AME60" s="1"/>
      <c r="AMF60" s="1"/>
      <c r="AMG60" s="1"/>
      <c r="AMH60" s="1"/>
      <c r="AMI60" s="1"/>
      <c r="AMJ60" s="1"/>
    </row>
    <row r="61" spans="1:1024" s="35" customFormat="1" ht="36" customHeight="1" x14ac:dyDescent="0.15">
      <c r="A61" s="60" t="s">
        <v>6</v>
      </c>
      <c r="B61" s="60" t="s">
        <v>7</v>
      </c>
      <c r="C61" s="62"/>
      <c r="D61" s="62" t="s">
        <v>9</v>
      </c>
      <c r="E61" s="60" t="s">
        <v>10</v>
      </c>
      <c r="F61" s="63" t="s">
        <v>11</v>
      </c>
      <c r="G61" s="64" t="s">
        <v>12</v>
      </c>
      <c r="H61" s="64" t="s">
        <v>13</v>
      </c>
      <c r="I61" s="65" t="s">
        <v>14</v>
      </c>
      <c r="J61" s="64" t="s">
        <v>15</v>
      </c>
      <c r="K61" s="64" t="s">
        <v>16</v>
      </c>
      <c r="L61" s="70" t="s">
        <v>17</v>
      </c>
      <c r="M61" s="66" t="s">
        <v>18</v>
      </c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  <c r="VK61" s="1"/>
      <c r="VL61" s="1"/>
      <c r="VM61" s="1"/>
      <c r="VN61" s="1"/>
      <c r="VO61" s="1"/>
      <c r="VP61" s="1"/>
      <c r="VQ61" s="1"/>
      <c r="VR61" s="1"/>
      <c r="VS61" s="1"/>
      <c r="VT61" s="1"/>
      <c r="VU61" s="1"/>
      <c r="VV61" s="1"/>
      <c r="VW61" s="1"/>
      <c r="VX61" s="1"/>
      <c r="VY61" s="1"/>
      <c r="VZ61" s="1"/>
      <c r="WA61" s="1"/>
      <c r="WB61" s="1"/>
      <c r="WC61" s="1"/>
      <c r="WD61" s="1"/>
      <c r="WE61" s="1"/>
      <c r="WF61" s="1"/>
      <c r="WG61" s="1"/>
      <c r="WH61" s="1"/>
      <c r="WI61" s="1"/>
      <c r="WJ61" s="1"/>
      <c r="WK61" s="1"/>
      <c r="WL61" s="1"/>
      <c r="WM61" s="1"/>
      <c r="WN61" s="1"/>
      <c r="WO61" s="1"/>
      <c r="WP61" s="1"/>
      <c r="WQ61" s="1"/>
      <c r="WR61" s="1"/>
      <c r="WS61" s="1"/>
      <c r="WT61" s="1"/>
      <c r="WU61" s="1"/>
      <c r="WV61" s="1"/>
      <c r="WW61" s="1"/>
      <c r="WX61" s="1"/>
      <c r="WY61" s="1"/>
      <c r="WZ61" s="1"/>
      <c r="XA61" s="1"/>
      <c r="XB61" s="1"/>
      <c r="XC61" s="1"/>
      <c r="XD61" s="1"/>
      <c r="XE61" s="1"/>
      <c r="XF61" s="1"/>
      <c r="XG61" s="1"/>
      <c r="XH61" s="1"/>
      <c r="XI61" s="1"/>
      <c r="XJ61" s="1"/>
      <c r="XK61" s="1"/>
      <c r="XL61" s="1"/>
      <c r="XM61" s="1"/>
      <c r="XN61" s="1"/>
      <c r="XO61" s="1"/>
      <c r="XP61" s="1"/>
      <c r="XQ61" s="1"/>
      <c r="XR61" s="1"/>
      <c r="XS61" s="1"/>
      <c r="XT61" s="1"/>
      <c r="XU61" s="1"/>
      <c r="XV61" s="1"/>
      <c r="XW61" s="1"/>
      <c r="XX61" s="1"/>
      <c r="XY61" s="1"/>
      <c r="XZ61" s="1"/>
      <c r="YA61" s="1"/>
      <c r="YB61" s="1"/>
      <c r="YC61" s="1"/>
      <c r="YD61" s="1"/>
      <c r="YE61" s="1"/>
      <c r="YF61" s="1"/>
      <c r="YG61" s="1"/>
      <c r="YH61" s="1"/>
      <c r="YI61" s="1"/>
      <c r="YJ61" s="1"/>
      <c r="YK61" s="1"/>
      <c r="YL61" s="1"/>
      <c r="YM61" s="1"/>
      <c r="YN61" s="1"/>
      <c r="YO61" s="1"/>
      <c r="YP61" s="1"/>
      <c r="YQ61" s="1"/>
      <c r="YR61" s="1"/>
      <c r="YS61" s="1"/>
      <c r="YT61" s="1"/>
      <c r="YU61" s="1"/>
      <c r="YV61" s="1"/>
      <c r="YW61" s="1"/>
      <c r="YX61" s="1"/>
      <c r="YY61" s="1"/>
      <c r="YZ61" s="1"/>
      <c r="ZA61" s="1"/>
      <c r="ZB61" s="1"/>
      <c r="ZC61" s="1"/>
      <c r="ZD61" s="1"/>
      <c r="ZE61" s="1"/>
      <c r="ZF61" s="1"/>
      <c r="ZG61" s="1"/>
      <c r="ZH61" s="1"/>
      <c r="ZI61" s="1"/>
      <c r="ZJ61" s="1"/>
      <c r="ZK61" s="1"/>
      <c r="ZL61" s="1"/>
      <c r="ZM61" s="1"/>
      <c r="ZN61" s="1"/>
      <c r="ZO61" s="1"/>
      <c r="ZP61" s="1"/>
      <c r="ZQ61" s="1"/>
      <c r="ZR61" s="1"/>
      <c r="ZS61" s="1"/>
      <c r="ZT61" s="1"/>
      <c r="ZU61" s="1"/>
      <c r="ZV61" s="1"/>
      <c r="ZW61" s="1"/>
      <c r="ZX61" s="1"/>
      <c r="ZY61" s="1"/>
      <c r="ZZ61" s="1"/>
      <c r="AAA61" s="1"/>
      <c r="AAB61" s="1"/>
      <c r="AAC61" s="1"/>
      <c r="AAD61" s="1"/>
      <c r="AAE61" s="1"/>
      <c r="AAF61" s="1"/>
      <c r="AAG61" s="1"/>
      <c r="AAH61" s="1"/>
      <c r="AAI61" s="1"/>
      <c r="AAJ61" s="1"/>
      <c r="AAK61" s="1"/>
      <c r="AAL61" s="1"/>
      <c r="AAM61" s="1"/>
      <c r="AAN61" s="1"/>
      <c r="AAO61" s="1"/>
      <c r="AAP61" s="1"/>
      <c r="AAQ61" s="1"/>
      <c r="AAR61" s="1"/>
      <c r="AAS61" s="1"/>
      <c r="AAT61" s="1"/>
      <c r="AAU61" s="1"/>
      <c r="AAV61" s="1"/>
      <c r="AAW61" s="1"/>
      <c r="AAX61" s="1"/>
      <c r="AAY61" s="1"/>
      <c r="AAZ61" s="1"/>
      <c r="ABA61" s="1"/>
      <c r="ABB61" s="1"/>
      <c r="ABC61" s="1"/>
      <c r="ABD61" s="1"/>
      <c r="ABE61" s="1"/>
      <c r="ABF61" s="1"/>
      <c r="ABG61" s="1"/>
      <c r="ABH61" s="1"/>
      <c r="ABI61" s="1"/>
      <c r="ABJ61" s="1"/>
      <c r="ABK61" s="1"/>
      <c r="ABL61" s="1"/>
      <c r="ABM61" s="1"/>
      <c r="ABN61" s="1"/>
      <c r="ABO61" s="1"/>
      <c r="ABP61" s="1"/>
      <c r="ABQ61" s="1"/>
      <c r="ABR61" s="1"/>
      <c r="ABS61" s="1"/>
      <c r="ABT61" s="1"/>
      <c r="ABU61" s="1"/>
      <c r="ABV61" s="1"/>
      <c r="ABW61" s="1"/>
      <c r="ABX61" s="1"/>
      <c r="ABY61" s="1"/>
      <c r="ABZ61" s="1"/>
      <c r="ACA61" s="1"/>
      <c r="ACB61" s="1"/>
      <c r="ACC61" s="1"/>
      <c r="ACD61" s="1"/>
      <c r="ACE61" s="1"/>
      <c r="ACF61" s="1"/>
      <c r="ACG61" s="1"/>
      <c r="ACH61" s="1"/>
      <c r="ACI61" s="1"/>
      <c r="ACJ61" s="1"/>
      <c r="ACK61" s="1"/>
      <c r="ACL61" s="1"/>
      <c r="ACM61" s="1"/>
      <c r="ACN61" s="1"/>
      <c r="ACO61" s="1"/>
      <c r="ACP61" s="1"/>
      <c r="ACQ61" s="1"/>
      <c r="ACR61" s="1"/>
      <c r="ACS61" s="1"/>
      <c r="ACT61" s="1"/>
      <c r="ACU61" s="1"/>
      <c r="ACV61" s="1"/>
      <c r="ACW61" s="1"/>
      <c r="ACX61" s="1"/>
      <c r="ACY61" s="1"/>
      <c r="ACZ61" s="1"/>
      <c r="ADA61" s="1"/>
      <c r="ADB61" s="1"/>
      <c r="ADC61" s="1"/>
      <c r="ADD61" s="1"/>
      <c r="ADE61" s="1"/>
      <c r="ADF61" s="1"/>
      <c r="ADG61" s="1"/>
      <c r="ADH61" s="1"/>
      <c r="ADI61" s="1"/>
      <c r="ADJ61" s="1"/>
      <c r="ADK61" s="1"/>
      <c r="ADL61" s="1"/>
      <c r="ADM61" s="1"/>
      <c r="ADN61" s="1"/>
      <c r="ADO61" s="1"/>
      <c r="ADP61" s="1"/>
      <c r="ADQ61" s="1"/>
      <c r="ADR61" s="1"/>
      <c r="ADS61" s="1"/>
      <c r="ADT61" s="1"/>
      <c r="ADU61" s="1"/>
      <c r="ADV61" s="1"/>
      <c r="ADW61" s="1"/>
      <c r="ADX61" s="1"/>
      <c r="ADY61" s="1"/>
      <c r="ADZ61" s="1"/>
      <c r="AEA61" s="1"/>
      <c r="AEB61" s="1"/>
      <c r="AEC61" s="1"/>
      <c r="AED61" s="1"/>
      <c r="AEE61" s="1"/>
      <c r="AEF61" s="1"/>
      <c r="AEG61" s="1"/>
      <c r="AEH61" s="1"/>
      <c r="AEI61" s="1"/>
      <c r="AEJ61" s="1"/>
      <c r="AEK61" s="1"/>
      <c r="AEL61" s="1"/>
      <c r="AEM61" s="1"/>
      <c r="AEN61" s="1"/>
      <c r="AEO61" s="1"/>
      <c r="AEP61" s="1"/>
      <c r="AEQ61" s="1"/>
      <c r="AER61" s="1"/>
      <c r="AES61" s="1"/>
      <c r="AET61" s="1"/>
      <c r="AEU61" s="1"/>
      <c r="AEV61" s="1"/>
      <c r="AEW61" s="1"/>
      <c r="AEX61" s="1"/>
      <c r="AEY61" s="1"/>
      <c r="AEZ61" s="1"/>
      <c r="AFA61" s="1"/>
      <c r="AFB61" s="1"/>
      <c r="AFC61" s="1"/>
      <c r="AFD61" s="1"/>
      <c r="AFE61" s="1"/>
      <c r="AFF61" s="1"/>
      <c r="AFG61" s="1"/>
      <c r="AFH61" s="1"/>
      <c r="AFI61" s="1"/>
      <c r="AFJ61" s="1"/>
      <c r="AFK61" s="1"/>
      <c r="AFL61" s="1"/>
      <c r="AFM61" s="1"/>
      <c r="AFN61" s="1"/>
      <c r="AFO61" s="1"/>
      <c r="AFP61" s="1"/>
      <c r="AFQ61" s="1"/>
      <c r="AFR61" s="1"/>
      <c r="AFS61" s="1"/>
      <c r="AFT61" s="1"/>
      <c r="AFU61" s="1"/>
      <c r="AFV61" s="1"/>
      <c r="AFW61" s="1"/>
      <c r="AFX61" s="1"/>
      <c r="AFY61" s="1"/>
      <c r="AFZ61" s="1"/>
      <c r="AGA61" s="1"/>
      <c r="AGB61" s="1"/>
      <c r="AGC61" s="1"/>
      <c r="AGD61" s="1"/>
      <c r="AGE61" s="1"/>
      <c r="AGF61" s="1"/>
      <c r="AGG61" s="1"/>
      <c r="AGH61" s="1"/>
      <c r="AGI61" s="1"/>
      <c r="AGJ61" s="1"/>
      <c r="AGK61" s="1"/>
      <c r="AGL61" s="1"/>
      <c r="AGM61" s="1"/>
      <c r="AGN61" s="1"/>
      <c r="AGO61" s="1"/>
      <c r="AGP61" s="1"/>
      <c r="AGQ61" s="1"/>
      <c r="AGR61" s="1"/>
      <c r="AGS61" s="1"/>
      <c r="AGT61" s="1"/>
      <c r="AGU61" s="1"/>
      <c r="AGV61" s="1"/>
      <c r="AGW61" s="1"/>
      <c r="AGX61" s="1"/>
      <c r="AGY61" s="1"/>
      <c r="AGZ61" s="1"/>
      <c r="AHA61" s="1"/>
      <c r="AHB61" s="1"/>
      <c r="AHC61" s="1"/>
      <c r="AHD61" s="1"/>
      <c r="AHE61" s="1"/>
      <c r="AHF61" s="1"/>
      <c r="AHG61" s="1"/>
      <c r="AHH61" s="1"/>
      <c r="AHI61" s="1"/>
      <c r="AHJ61" s="1"/>
      <c r="AHK61" s="1"/>
      <c r="AHL61" s="1"/>
      <c r="AHM61" s="1"/>
      <c r="AHN61" s="1"/>
      <c r="AHO61" s="1"/>
      <c r="AHP61" s="1"/>
      <c r="AHQ61" s="1"/>
      <c r="AHR61" s="1"/>
      <c r="AHS61" s="1"/>
      <c r="AHT61" s="1"/>
      <c r="AHU61" s="1"/>
      <c r="AHV61" s="1"/>
      <c r="AHW61" s="1"/>
      <c r="AHX61" s="1"/>
      <c r="AHY61" s="1"/>
      <c r="AHZ61" s="1"/>
      <c r="AIA61" s="1"/>
      <c r="AIB61" s="1"/>
      <c r="AIC61" s="1"/>
      <c r="AID61" s="1"/>
      <c r="AIE61" s="1"/>
      <c r="AIF61" s="1"/>
      <c r="AIG61" s="1"/>
      <c r="AIH61" s="1"/>
      <c r="AII61" s="1"/>
      <c r="AIJ61" s="1"/>
      <c r="AIK61" s="1"/>
      <c r="AIL61" s="1"/>
      <c r="AIM61" s="1"/>
      <c r="AIN61" s="1"/>
      <c r="AIO61" s="1"/>
      <c r="AIP61" s="1"/>
      <c r="AIQ61" s="1"/>
      <c r="AIR61" s="1"/>
      <c r="AIS61" s="1"/>
      <c r="AIT61" s="1"/>
      <c r="AIU61" s="1"/>
      <c r="AIV61" s="1"/>
      <c r="AIW61" s="1"/>
      <c r="AIX61" s="1"/>
      <c r="AIY61" s="1"/>
      <c r="AIZ61" s="1"/>
      <c r="AJA61" s="1"/>
      <c r="AJB61" s="1"/>
      <c r="AJC61" s="1"/>
      <c r="AJD61" s="1"/>
      <c r="AJE61" s="1"/>
      <c r="AJF61" s="1"/>
      <c r="AJG61" s="1"/>
      <c r="AJH61" s="1"/>
      <c r="AJI61" s="1"/>
      <c r="AJJ61" s="1"/>
      <c r="AJK61" s="1"/>
      <c r="AJL61" s="1"/>
      <c r="AJM61" s="1"/>
      <c r="AJN61" s="1"/>
      <c r="AJO61" s="1"/>
      <c r="AJP61" s="1"/>
      <c r="AJQ61" s="1"/>
      <c r="AJR61" s="1"/>
      <c r="AJS61" s="1"/>
      <c r="AJT61" s="1"/>
      <c r="AJU61" s="1"/>
      <c r="AJV61" s="1"/>
      <c r="AJW61" s="1"/>
      <c r="AJX61" s="1"/>
      <c r="AJY61" s="1"/>
      <c r="AJZ61" s="1"/>
      <c r="AKA61" s="1"/>
      <c r="AKB61" s="1"/>
      <c r="AKC61" s="1"/>
      <c r="AKD61" s="1"/>
      <c r="AKE61" s="1"/>
      <c r="AKF61" s="1"/>
      <c r="AKG61" s="1"/>
      <c r="AKH61" s="1"/>
      <c r="AKI61" s="1"/>
      <c r="AKJ61" s="1"/>
      <c r="AKK61" s="1"/>
      <c r="AKL61" s="1"/>
      <c r="AKM61" s="1"/>
      <c r="AKN61" s="1"/>
      <c r="AKO61" s="1"/>
      <c r="AKP61" s="1"/>
      <c r="AKQ61" s="1"/>
      <c r="AKR61" s="1"/>
      <c r="AKS61" s="1"/>
      <c r="AKT61" s="1"/>
      <c r="AKU61" s="1"/>
      <c r="AKV61" s="1"/>
      <c r="AKW61" s="1"/>
      <c r="AKX61" s="1"/>
      <c r="AKY61" s="1"/>
      <c r="AKZ61" s="1"/>
      <c r="ALA61" s="1"/>
      <c r="ALB61" s="1"/>
      <c r="ALC61" s="1"/>
      <c r="ALD61" s="1"/>
      <c r="ALE61" s="1"/>
      <c r="ALF61" s="1"/>
      <c r="ALG61" s="1"/>
      <c r="ALH61" s="1"/>
      <c r="ALI61" s="1"/>
      <c r="ALJ61" s="1"/>
      <c r="ALK61" s="1"/>
      <c r="ALL61" s="1"/>
      <c r="ALM61" s="1"/>
      <c r="ALN61" s="1"/>
      <c r="ALO61" s="1"/>
      <c r="ALP61" s="1"/>
      <c r="ALQ61" s="1"/>
      <c r="ALR61" s="1"/>
      <c r="ALS61" s="1"/>
      <c r="ALT61" s="1"/>
      <c r="ALU61" s="1"/>
      <c r="ALV61" s="1"/>
      <c r="ALW61" s="1"/>
      <c r="ALX61" s="1"/>
      <c r="ALY61" s="1"/>
      <c r="ALZ61" s="1"/>
      <c r="AMA61" s="1"/>
      <c r="AMB61" s="1"/>
      <c r="AMC61" s="1"/>
      <c r="AMD61" s="1"/>
      <c r="AME61" s="1"/>
      <c r="AMF61" s="1"/>
      <c r="AMG61" s="1"/>
      <c r="AMH61" s="1"/>
      <c r="AMI61" s="1"/>
      <c r="AMJ61" s="1"/>
    </row>
    <row r="62" spans="1:1024" s="35" customFormat="1" ht="36" customHeight="1" x14ac:dyDescent="0.15">
      <c r="A62" s="60"/>
      <c r="B62" s="60"/>
      <c r="C62" s="62"/>
      <c r="D62" s="62"/>
      <c r="E62" s="60"/>
      <c r="F62" s="63"/>
      <c r="G62" s="64"/>
      <c r="H62" s="64"/>
      <c r="I62" s="65"/>
      <c r="J62" s="64"/>
      <c r="K62" s="64"/>
      <c r="L62" s="70"/>
      <c r="M62" s="66" t="e">
        <f>I62+L62+#REF!</f>
        <v>#REF!</v>
      </c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  <c r="VK62" s="1"/>
      <c r="VL62" s="1"/>
      <c r="VM62" s="1"/>
      <c r="VN62" s="1"/>
      <c r="VO62" s="1"/>
      <c r="VP62" s="1"/>
      <c r="VQ62" s="1"/>
      <c r="VR62" s="1"/>
      <c r="VS62" s="1"/>
      <c r="VT62" s="1"/>
      <c r="VU62" s="1"/>
      <c r="VV62" s="1"/>
      <c r="VW62" s="1"/>
      <c r="VX62" s="1"/>
      <c r="VY62" s="1"/>
      <c r="VZ62" s="1"/>
      <c r="WA62" s="1"/>
      <c r="WB62" s="1"/>
      <c r="WC62" s="1"/>
      <c r="WD62" s="1"/>
      <c r="WE62" s="1"/>
      <c r="WF62" s="1"/>
      <c r="WG62" s="1"/>
      <c r="WH62" s="1"/>
      <c r="WI62" s="1"/>
      <c r="WJ62" s="1"/>
      <c r="WK62" s="1"/>
      <c r="WL62" s="1"/>
      <c r="WM62" s="1"/>
      <c r="WN62" s="1"/>
      <c r="WO62" s="1"/>
      <c r="WP62" s="1"/>
      <c r="WQ62" s="1"/>
      <c r="WR62" s="1"/>
      <c r="WS62" s="1"/>
      <c r="WT62" s="1"/>
      <c r="WU62" s="1"/>
      <c r="WV62" s="1"/>
      <c r="WW62" s="1"/>
      <c r="WX62" s="1"/>
      <c r="WY62" s="1"/>
      <c r="WZ62" s="1"/>
      <c r="XA62" s="1"/>
      <c r="XB62" s="1"/>
      <c r="XC62" s="1"/>
      <c r="XD62" s="1"/>
      <c r="XE62" s="1"/>
      <c r="XF62" s="1"/>
      <c r="XG62" s="1"/>
      <c r="XH62" s="1"/>
      <c r="XI62" s="1"/>
      <c r="XJ62" s="1"/>
      <c r="XK62" s="1"/>
      <c r="XL62" s="1"/>
      <c r="XM62" s="1"/>
      <c r="XN62" s="1"/>
      <c r="XO62" s="1"/>
      <c r="XP62" s="1"/>
      <c r="XQ62" s="1"/>
      <c r="XR62" s="1"/>
      <c r="XS62" s="1"/>
      <c r="XT62" s="1"/>
      <c r="XU62" s="1"/>
      <c r="XV62" s="1"/>
      <c r="XW62" s="1"/>
      <c r="XX62" s="1"/>
      <c r="XY62" s="1"/>
      <c r="XZ62" s="1"/>
      <c r="YA62" s="1"/>
      <c r="YB62" s="1"/>
      <c r="YC62" s="1"/>
      <c r="YD62" s="1"/>
      <c r="YE62" s="1"/>
      <c r="YF62" s="1"/>
      <c r="YG62" s="1"/>
      <c r="YH62" s="1"/>
      <c r="YI62" s="1"/>
      <c r="YJ62" s="1"/>
      <c r="YK62" s="1"/>
      <c r="YL62" s="1"/>
      <c r="YM62" s="1"/>
      <c r="YN62" s="1"/>
      <c r="YO62" s="1"/>
      <c r="YP62" s="1"/>
      <c r="YQ62" s="1"/>
      <c r="YR62" s="1"/>
      <c r="YS62" s="1"/>
      <c r="YT62" s="1"/>
      <c r="YU62" s="1"/>
      <c r="YV62" s="1"/>
      <c r="YW62" s="1"/>
      <c r="YX62" s="1"/>
      <c r="YY62" s="1"/>
      <c r="YZ62" s="1"/>
      <c r="ZA62" s="1"/>
      <c r="ZB62" s="1"/>
      <c r="ZC62" s="1"/>
      <c r="ZD62" s="1"/>
      <c r="ZE62" s="1"/>
      <c r="ZF62" s="1"/>
      <c r="ZG62" s="1"/>
      <c r="ZH62" s="1"/>
      <c r="ZI62" s="1"/>
      <c r="ZJ62" s="1"/>
      <c r="ZK62" s="1"/>
      <c r="ZL62" s="1"/>
      <c r="ZM62" s="1"/>
      <c r="ZN62" s="1"/>
      <c r="ZO62" s="1"/>
      <c r="ZP62" s="1"/>
      <c r="ZQ62" s="1"/>
      <c r="ZR62" s="1"/>
      <c r="ZS62" s="1"/>
      <c r="ZT62" s="1"/>
      <c r="ZU62" s="1"/>
      <c r="ZV62" s="1"/>
      <c r="ZW62" s="1"/>
      <c r="ZX62" s="1"/>
      <c r="ZY62" s="1"/>
      <c r="ZZ62" s="1"/>
      <c r="AAA62" s="1"/>
      <c r="AAB62" s="1"/>
      <c r="AAC62" s="1"/>
      <c r="AAD62" s="1"/>
      <c r="AAE62" s="1"/>
      <c r="AAF62" s="1"/>
      <c r="AAG62" s="1"/>
      <c r="AAH62" s="1"/>
      <c r="AAI62" s="1"/>
      <c r="AAJ62" s="1"/>
      <c r="AAK62" s="1"/>
      <c r="AAL62" s="1"/>
      <c r="AAM62" s="1"/>
      <c r="AAN62" s="1"/>
      <c r="AAO62" s="1"/>
      <c r="AAP62" s="1"/>
      <c r="AAQ62" s="1"/>
      <c r="AAR62" s="1"/>
      <c r="AAS62" s="1"/>
      <c r="AAT62" s="1"/>
      <c r="AAU62" s="1"/>
      <c r="AAV62" s="1"/>
      <c r="AAW62" s="1"/>
      <c r="AAX62" s="1"/>
      <c r="AAY62" s="1"/>
      <c r="AAZ62" s="1"/>
      <c r="ABA62" s="1"/>
      <c r="ABB62" s="1"/>
      <c r="ABC62" s="1"/>
      <c r="ABD62" s="1"/>
      <c r="ABE62" s="1"/>
      <c r="ABF62" s="1"/>
      <c r="ABG62" s="1"/>
      <c r="ABH62" s="1"/>
      <c r="ABI62" s="1"/>
      <c r="ABJ62" s="1"/>
      <c r="ABK62" s="1"/>
      <c r="ABL62" s="1"/>
      <c r="ABM62" s="1"/>
      <c r="ABN62" s="1"/>
      <c r="ABO62" s="1"/>
      <c r="ABP62" s="1"/>
      <c r="ABQ62" s="1"/>
      <c r="ABR62" s="1"/>
      <c r="ABS62" s="1"/>
      <c r="ABT62" s="1"/>
      <c r="ABU62" s="1"/>
      <c r="ABV62" s="1"/>
      <c r="ABW62" s="1"/>
      <c r="ABX62" s="1"/>
      <c r="ABY62" s="1"/>
      <c r="ABZ62" s="1"/>
      <c r="ACA62" s="1"/>
      <c r="ACB62" s="1"/>
      <c r="ACC62" s="1"/>
      <c r="ACD62" s="1"/>
      <c r="ACE62" s="1"/>
      <c r="ACF62" s="1"/>
      <c r="ACG62" s="1"/>
      <c r="ACH62" s="1"/>
      <c r="ACI62" s="1"/>
      <c r="ACJ62" s="1"/>
      <c r="ACK62" s="1"/>
      <c r="ACL62" s="1"/>
      <c r="ACM62" s="1"/>
      <c r="ACN62" s="1"/>
      <c r="ACO62" s="1"/>
      <c r="ACP62" s="1"/>
      <c r="ACQ62" s="1"/>
      <c r="ACR62" s="1"/>
      <c r="ACS62" s="1"/>
      <c r="ACT62" s="1"/>
      <c r="ACU62" s="1"/>
      <c r="ACV62" s="1"/>
      <c r="ACW62" s="1"/>
      <c r="ACX62" s="1"/>
      <c r="ACY62" s="1"/>
      <c r="ACZ62" s="1"/>
      <c r="ADA62" s="1"/>
      <c r="ADB62" s="1"/>
      <c r="ADC62" s="1"/>
      <c r="ADD62" s="1"/>
      <c r="ADE62" s="1"/>
      <c r="ADF62" s="1"/>
      <c r="ADG62" s="1"/>
      <c r="ADH62" s="1"/>
      <c r="ADI62" s="1"/>
      <c r="ADJ62" s="1"/>
      <c r="ADK62" s="1"/>
      <c r="ADL62" s="1"/>
      <c r="ADM62" s="1"/>
      <c r="ADN62" s="1"/>
      <c r="ADO62" s="1"/>
      <c r="ADP62" s="1"/>
      <c r="ADQ62" s="1"/>
      <c r="ADR62" s="1"/>
      <c r="ADS62" s="1"/>
      <c r="ADT62" s="1"/>
      <c r="ADU62" s="1"/>
      <c r="ADV62" s="1"/>
      <c r="ADW62" s="1"/>
      <c r="ADX62" s="1"/>
      <c r="ADY62" s="1"/>
      <c r="ADZ62" s="1"/>
      <c r="AEA62" s="1"/>
      <c r="AEB62" s="1"/>
      <c r="AEC62" s="1"/>
      <c r="AED62" s="1"/>
      <c r="AEE62" s="1"/>
      <c r="AEF62" s="1"/>
      <c r="AEG62" s="1"/>
      <c r="AEH62" s="1"/>
      <c r="AEI62" s="1"/>
      <c r="AEJ62" s="1"/>
      <c r="AEK62" s="1"/>
      <c r="AEL62" s="1"/>
      <c r="AEM62" s="1"/>
      <c r="AEN62" s="1"/>
      <c r="AEO62" s="1"/>
      <c r="AEP62" s="1"/>
      <c r="AEQ62" s="1"/>
      <c r="AER62" s="1"/>
      <c r="AES62" s="1"/>
      <c r="AET62" s="1"/>
      <c r="AEU62" s="1"/>
      <c r="AEV62" s="1"/>
      <c r="AEW62" s="1"/>
      <c r="AEX62" s="1"/>
      <c r="AEY62" s="1"/>
      <c r="AEZ62" s="1"/>
      <c r="AFA62" s="1"/>
      <c r="AFB62" s="1"/>
      <c r="AFC62" s="1"/>
      <c r="AFD62" s="1"/>
      <c r="AFE62" s="1"/>
      <c r="AFF62" s="1"/>
      <c r="AFG62" s="1"/>
      <c r="AFH62" s="1"/>
      <c r="AFI62" s="1"/>
      <c r="AFJ62" s="1"/>
      <c r="AFK62" s="1"/>
      <c r="AFL62" s="1"/>
      <c r="AFM62" s="1"/>
      <c r="AFN62" s="1"/>
      <c r="AFO62" s="1"/>
      <c r="AFP62" s="1"/>
      <c r="AFQ62" s="1"/>
      <c r="AFR62" s="1"/>
      <c r="AFS62" s="1"/>
      <c r="AFT62" s="1"/>
      <c r="AFU62" s="1"/>
      <c r="AFV62" s="1"/>
      <c r="AFW62" s="1"/>
      <c r="AFX62" s="1"/>
      <c r="AFY62" s="1"/>
      <c r="AFZ62" s="1"/>
      <c r="AGA62" s="1"/>
      <c r="AGB62" s="1"/>
      <c r="AGC62" s="1"/>
      <c r="AGD62" s="1"/>
      <c r="AGE62" s="1"/>
      <c r="AGF62" s="1"/>
      <c r="AGG62" s="1"/>
      <c r="AGH62" s="1"/>
      <c r="AGI62" s="1"/>
      <c r="AGJ62" s="1"/>
      <c r="AGK62" s="1"/>
      <c r="AGL62" s="1"/>
      <c r="AGM62" s="1"/>
      <c r="AGN62" s="1"/>
      <c r="AGO62" s="1"/>
      <c r="AGP62" s="1"/>
      <c r="AGQ62" s="1"/>
      <c r="AGR62" s="1"/>
      <c r="AGS62" s="1"/>
      <c r="AGT62" s="1"/>
      <c r="AGU62" s="1"/>
      <c r="AGV62" s="1"/>
      <c r="AGW62" s="1"/>
      <c r="AGX62" s="1"/>
      <c r="AGY62" s="1"/>
      <c r="AGZ62" s="1"/>
      <c r="AHA62" s="1"/>
      <c r="AHB62" s="1"/>
      <c r="AHC62" s="1"/>
      <c r="AHD62" s="1"/>
      <c r="AHE62" s="1"/>
      <c r="AHF62" s="1"/>
      <c r="AHG62" s="1"/>
      <c r="AHH62" s="1"/>
      <c r="AHI62" s="1"/>
      <c r="AHJ62" s="1"/>
      <c r="AHK62" s="1"/>
      <c r="AHL62" s="1"/>
      <c r="AHM62" s="1"/>
      <c r="AHN62" s="1"/>
      <c r="AHO62" s="1"/>
      <c r="AHP62" s="1"/>
      <c r="AHQ62" s="1"/>
      <c r="AHR62" s="1"/>
      <c r="AHS62" s="1"/>
      <c r="AHT62" s="1"/>
      <c r="AHU62" s="1"/>
      <c r="AHV62" s="1"/>
      <c r="AHW62" s="1"/>
      <c r="AHX62" s="1"/>
      <c r="AHY62" s="1"/>
      <c r="AHZ62" s="1"/>
      <c r="AIA62" s="1"/>
      <c r="AIB62" s="1"/>
      <c r="AIC62" s="1"/>
      <c r="AID62" s="1"/>
      <c r="AIE62" s="1"/>
      <c r="AIF62" s="1"/>
      <c r="AIG62" s="1"/>
      <c r="AIH62" s="1"/>
      <c r="AII62" s="1"/>
      <c r="AIJ62" s="1"/>
      <c r="AIK62" s="1"/>
      <c r="AIL62" s="1"/>
      <c r="AIM62" s="1"/>
      <c r="AIN62" s="1"/>
      <c r="AIO62" s="1"/>
      <c r="AIP62" s="1"/>
      <c r="AIQ62" s="1"/>
      <c r="AIR62" s="1"/>
      <c r="AIS62" s="1"/>
      <c r="AIT62" s="1"/>
      <c r="AIU62" s="1"/>
      <c r="AIV62" s="1"/>
      <c r="AIW62" s="1"/>
      <c r="AIX62" s="1"/>
      <c r="AIY62" s="1"/>
      <c r="AIZ62" s="1"/>
      <c r="AJA62" s="1"/>
      <c r="AJB62" s="1"/>
      <c r="AJC62" s="1"/>
      <c r="AJD62" s="1"/>
      <c r="AJE62" s="1"/>
      <c r="AJF62" s="1"/>
      <c r="AJG62" s="1"/>
      <c r="AJH62" s="1"/>
      <c r="AJI62" s="1"/>
      <c r="AJJ62" s="1"/>
      <c r="AJK62" s="1"/>
      <c r="AJL62" s="1"/>
      <c r="AJM62" s="1"/>
      <c r="AJN62" s="1"/>
      <c r="AJO62" s="1"/>
      <c r="AJP62" s="1"/>
      <c r="AJQ62" s="1"/>
      <c r="AJR62" s="1"/>
      <c r="AJS62" s="1"/>
      <c r="AJT62" s="1"/>
      <c r="AJU62" s="1"/>
      <c r="AJV62" s="1"/>
      <c r="AJW62" s="1"/>
      <c r="AJX62" s="1"/>
      <c r="AJY62" s="1"/>
      <c r="AJZ62" s="1"/>
      <c r="AKA62" s="1"/>
      <c r="AKB62" s="1"/>
      <c r="AKC62" s="1"/>
      <c r="AKD62" s="1"/>
      <c r="AKE62" s="1"/>
      <c r="AKF62" s="1"/>
      <c r="AKG62" s="1"/>
      <c r="AKH62" s="1"/>
      <c r="AKI62" s="1"/>
      <c r="AKJ62" s="1"/>
      <c r="AKK62" s="1"/>
      <c r="AKL62" s="1"/>
      <c r="AKM62" s="1"/>
      <c r="AKN62" s="1"/>
      <c r="AKO62" s="1"/>
      <c r="AKP62" s="1"/>
      <c r="AKQ62" s="1"/>
      <c r="AKR62" s="1"/>
      <c r="AKS62" s="1"/>
      <c r="AKT62" s="1"/>
      <c r="AKU62" s="1"/>
      <c r="AKV62" s="1"/>
      <c r="AKW62" s="1"/>
      <c r="AKX62" s="1"/>
      <c r="AKY62" s="1"/>
      <c r="AKZ62" s="1"/>
      <c r="ALA62" s="1"/>
      <c r="ALB62" s="1"/>
      <c r="ALC62" s="1"/>
      <c r="ALD62" s="1"/>
      <c r="ALE62" s="1"/>
      <c r="ALF62" s="1"/>
      <c r="ALG62" s="1"/>
      <c r="ALH62" s="1"/>
      <c r="ALI62" s="1"/>
      <c r="ALJ62" s="1"/>
      <c r="ALK62" s="1"/>
      <c r="ALL62" s="1"/>
      <c r="ALM62" s="1"/>
      <c r="ALN62" s="1"/>
      <c r="ALO62" s="1"/>
      <c r="ALP62" s="1"/>
      <c r="ALQ62" s="1"/>
      <c r="ALR62" s="1"/>
      <c r="ALS62" s="1"/>
      <c r="ALT62" s="1"/>
      <c r="ALU62" s="1"/>
      <c r="ALV62" s="1"/>
      <c r="ALW62" s="1"/>
      <c r="ALX62" s="1"/>
      <c r="ALY62" s="1"/>
      <c r="ALZ62" s="1"/>
      <c r="AMA62" s="1"/>
      <c r="AMB62" s="1"/>
      <c r="AMC62" s="1"/>
      <c r="AMD62" s="1"/>
      <c r="AME62" s="1"/>
      <c r="AMF62" s="1"/>
      <c r="AMG62" s="1"/>
      <c r="AMH62" s="1"/>
      <c r="AMI62" s="1"/>
      <c r="AMJ62" s="1"/>
    </row>
    <row r="63" spans="1:1024" s="35" customFormat="1" ht="36.75" customHeight="1" x14ac:dyDescent="0.15">
      <c r="A63" s="60" t="s">
        <v>27</v>
      </c>
      <c r="B63" s="60" t="s">
        <v>21</v>
      </c>
      <c r="C63" s="24" t="s">
        <v>32</v>
      </c>
      <c r="D63" s="24">
        <f>D65*98.2%</f>
        <v>286207.82799999998</v>
      </c>
      <c r="E63" s="24">
        <f>E65*98.2%</f>
        <v>2752742.4</v>
      </c>
      <c r="F63" s="67">
        <v>24</v>
      </c>
      <c r="G63" s="54">
        <v>6.43E-3</v>
      </c>
      <c r="H63" s="54">
        <v>2.562E-2</v>
      </c>
      <c r="I63" s="9">
        <f>G63*E65+H63*D65</f>
        <v>25491.627480000003</v>
      </c>
      <c r="J63" s="54"/>
      <c r="K63" s="12"/>
      <c r="L63" s="14"/>
      <c r="M63" s="25">
        <f>I63+L63</f>
        <v>25491.627480000003</v>
      </c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  <c r="VK63" s="1"/>
      <c r="VL63" s="1"/>
      <c r="VM63" s="1"/>
      <c r="VN63" s="1"/>
      <c r="VO63" s="1"/>
      <c r="VP63" s="1"/>
      <c r="VQ63" s="1"/>
      <c r="VR63" s="1"/>
      <c r="VS63" s="1"/>
      <c r="VT63" s="1"/>
      <c r="VU63" s="1"/>
      <c r="VV63" s="1"/>
      <c r="VW63" s="1"/>
      <c r="VX63" s="1"/>
      <c r="VY63" s="1"/>
      <c r="VZ63" s="1"/>
      <c r="WA63" s="1"/>
      <c r="WB63" s="1"/>
      <c r="WC63" s="1"/>
      <c r="WD63" s="1"/>
      <c r="WE63" s="1"/>
      <c r="WF63" s="1"/>
      <c r="WG63" s="1"/>
      <c r="WH63" s="1"/>
      <c r="WI63" s="1"/>
      <c r="WJ63" s="1"/>
      <c r="WK63" s="1"/>
      <c r="WL63" s="1"/>
      <c r="WM63" s="1"/>
      <c r="WN63" s="1"/>
      <c r="WO63" s="1"/>
      <c r="WP63" s="1"/>
      <c r="WQ63" s="1"/>
      <c r="WR63" s="1"/>
      <c r="WS63" s="1"/>
      <c r="WT63" s="1"/>
      <c r="WU63" s="1"/>
      <c r="WV63" s="1"/>
      <c r="WW63" s="1"/>
      <c r="WX63" s="1"/>
      <c r="WY63" s="1"/>
      <c r="WZ63" s="1"/>
      <c r="XA63" s="1"/>
      <c r="XB63" s="1"/>
      <c r="XC63" s="1"/>
      <c r="XD63" s="1"/>
      <c r="XE63" s="1"/>
      <c r="XF63" s="1"/>
      <c r="XG63" s="1"/>
      <c r="XH63" s="1"/>
      <c r="XI63" s="1"/>
      <c r="XJ63" s="1"/>
      <c r="XK63" s="1"/>
      <c r="XL63" s="1"/>
      <c r="XM63" s="1"/>
      <c r="XN63" s="1"/>
      <c r="XO63" s="1"/>
      <c r="XP63" s="1"/>
      <c r="XQ63" s="1"/>
      <c r="XR63" s="1"/>
      <c r="XS63" s="1"/>
      <c r="XT63" s="1"/>
      <c r="XU63" s="1"/>
      <c r="XV63" s="1"/>
      <c r="XW63" s="1"/>
      <c r="XX63" s="1"/>
      <c r="XY63" s="1"/>
      <c r="XZ63" s="1"/>
      <c r="YA63" s="1"/>
      <c r="YB63" s="1"/>
      <c r="YC63" s="1"/>
      <c r="YD63" s="1"/>
      <c r="YE63" s="1"/>
      <c r="YF63" s="1"/>
      <c r="YG63" s="1"/>
      <c r="YH63" s="1"/>
      <c r="YI63" s="1"/>
      <c r="YJ63" s="1"/>
      <c r="YK63" s="1"/>
      <c r="YL63" s="1"/>
      <c r="YM63" s="1"/>
      <c r="YN63" s="1"/>
      <c r="YO63" s="1"/>
      <c r="YP63" s="1"/>
      <c r="YQ63" s="1"/>
      <c r="YR63" s="1"/>
      <c r="YS63" s="1"/>
      <c r="YT63" s="1"/>
      <c r="YU63" s="1"/>
      <c r="YV63" s="1"/>
      <c r="YW63" s="1"/>
      <c r="YX63" s="1"/>
      <c r="YY63" s="1"/>
      <c r="YZ63" s="1"/>
      <c r="ZA63" s="1"/>
      <c r="ZB63" s="1"/>
      <c r="ZC63" s="1"/>
      <c r="ZD63" s="1"/>
      <c r="ZE63" s="1"/>
      <c r="ZF63" s="1"/>
      <c r="ZG63" s="1"/>
      <c r="ZH63" s="1"/>
      <c r="ZI63" s="1"/>
      <c r="ZJ63" s="1"/>
      <c r="ZK63" s="1"/>
      <c r="ZL63" s="1"/>
      <c r="ZM63" s="1"/>
      <c r="ZN63" s="1"/>
      <c r="ZO63" s="1"/>
      <c r="ZP63" s="1"/>
      <c r="ZQ63" s="1"/>
      <c r="ZR63" s="1"/>
      <c r="ZS63" s="1"/>
      <c r="ZT63" s="1"/>
      <c r="ZU63" s="1"/>
      <c r="ZV63" s="1"/>
      <c r="ZW63" s="1"/>
      <c r="ZX63" s="1"/>
      <c r="ZY63" s="1"/>
      <c r="ZZ63" s="1"/>
      <c r="AAA63" s="1"/>
      <c r="AAB63" s="1"/>
      <c r="AAC63" s="1"/>
      <c r="AAD63" s="1"/>
      <c r="AAE63" s="1"/>
      <c r="AAF63" s="1"/>
      <c r="AAG63" s="1"/>
      <c r="AAH63" s="1"/>
      <c r="AAI63" s="1"/>
      <c r="AAJ63" s="1"/>
      <c r="AAK63" s="1"/>
      <c r="AAL63" s="1"/>
      <c r="AAM63" s="1"/>
      <c r="AAN63" s="1"/>
      <c r="AAO63" s="1"/>
      <c r="AAP63" s="1"/>
      <c r="AAQ63" s="1"/>
      <c r="AAR63" s="1"/>
      <c r="AAS63" s="1"/>
      <c r="AAT63" s="1"/>
      <c r="AAU63" s="1"/>
      <c r="AAV63" s="1"/>
      <c r="AAW63" s="1"/>
      <c r="AAX63" s="1"/>
      <c r="AAY63" s="1"/>
      <c r="AAZ63" s="1"/>
      <c r="ABA63" s="1"/>
      <c r="ABB63" s="1"/>
      <c r="ABC63" s="1"/>
      <c r="ABD63" s="1"/>
      <c r="ABE63" s="1"/>
      <c r="ABF63" s="1"/>
      <c r="ABG63" s="1"/>
      <c r="ABH63" s="1"/>
      <c r="ABI63" s="1"/>
      <c r="ABJ63" s="1"/>
      <c r="ABK63" s="1"/>
      <c r="ABL63" s="1"/>
      <c r="ABM63" s="1"/>
      <c r="ABN63" s="1"/>
      <c r="ABO63" s="1"/>
      <c r="ABP63" s="1"/>
      <c r="ABQ63" s="1"/>
      <c r="ABR63" s="1"/>
      <c r="ABS63" s="1"/>
      <c r="ABT63" s="1"/>
      <c r="ABU63" s="1"/>
      <c r="ABV63" s="1"/>
      <c r="ABW63" s="1"/>
      <c r="ABX63" s="1"/>
      <c r="ABY63" s="1"/>
      <c r="ABZ63" s="1"/>
      <c r="ACA63" s="1"/>
      <c r="ACB63" s="1"/>
      <c r="ACC63" s="1"/>
      <c r="ACD63" s="1"/>
      <c r="ACE63" s="1"/>
      <c r="ACF63" s="1"/>
      <c r="ACG63" s="1"/>
      <c r="ACH63" s="1"/>
      <c r="ACI63" s="1"/>
      <c r="ACJ63" s="1"/>
      <c r="ACK63" s="1"/>
      <c r="ACL63" s="1"/>
      <c r="ACM63" s="1"/>
      <c r="ACN63" s="1"/>
      <c r="ACO63" s="1"/>
      <c r="ACP63" s="1"/>
      <c r="ACQ63" s="1"/>
      <c r="ACR63" s="1"/>
      <c r="ACS63" s="1"/>
      <c r="ACT63" s="1"/>
      <c r="ACU63" s="1"/>
      <c r="ACV63" s="1"/>
      <c r="ACW63" s="1"/>
      <c r="ACX63" s="1"/>
      <c r="ACY63" s="1"/>
      <c r="ACZ63" s="1"/>
      <c r="ADA63" s="1"/>
      <c r="ADB63" s="1"/>
      <c r="ADC63" s="1"/>
      <c r="ADD63" s="1"/>
      <c r="ADE63" s="1"/>
      <c r="ADF63" s="1"/>
      <c r="ADG63" s="1"/>
      <c r="ADH63" s="1"/>
      <c r="ADI63" s="1"/>
      <c r="ADJ63" s="1"/>
      <c r="ADK63" s="1"/>
      <c r="ADL63" s="1"/>
      <c r="ADM63" s="1"/>
      <c r="ADN63" s="1"/>
      <c r="ADO63" s="1"/>
      <c r="ADP63" s="1"/>
      <c r="ADQ63" s="1"/>
      <c r="ADR63" s="1"/>
      <c r="ADS63" s="1"/>
      <c r="ADT63" s="1"/>
      <c r="ADU63" s="1"/>
      <c r="ADV63" s="1"/>
      <c r="ADW63" s="1"/>
      <c r="ADX63" s="1"/>
      <c r="ADY63" s="1"/>
      <c r="ADZ63" s="1"/>
      <c r="AEA63" s="1"/>
      <c r="AEB63" s="1"/>
      <c r="AEC63" s="1"/>
      <c r="AED63" s="1"/>
      <c r="AEE63" s="1"/>
      <c r="AEF63" s="1"/>
      <c r="AEG63" s="1"/>
      <c r="AEH63" s="1"/>
      <c r="AEI63" s="1"/>
      <c r="AEJ63" s="1"/>
      <c r="AEK63" s="1"/>
      <c r="AEL63" s="1"/>
      <c r="AEM63" s="1"/>
      <c r="AEN63" s="1"/>
      <c r="AEO63" s="1"/>
      <c r="AEP63" s="1"/>
      <c r="AEQ63" s="1"/>
      <c r="AER63" s="1"/>
      <c r="AES63" s="1"/>
      <c r="AET63" s="1"/>
      <c r="AEU63" s="1"/>
      <c r="AEV63" s="1"/>
      <c r="AEW63" s="1"/>
      <c r="AEX63" s="1"/>
      <c r="AEY63" s="1"/>
      <c r="AEZ63" s="1"/>
      <c r="AFA63" s="1"/>
      <c r="AFB63" s="1"/>
      <c r="AFC63" s="1"/>
      <c r="AFD63" s="1"/>
      <c r="AFE63" s="1"/>
      <c r="AFF63" s="1"/>
      <c r="AFG63" s="1"/>
      <c r="AFH63" s="1"/>
      <c r="AFI63" s="1"/>
      <c r="AFJ63" s="1"/>
      <c r="AFK63" s="1"/>
      <c r="AFL63" s="1"/>
      <c r="AFM63" s="1"/>
      <c r="AFN63" s="1"/>
      <c r="AFO63" s="1"/>
      <c r="AFP63" s="1"/>
      <c r="AFQ63" s="1"/>
      <c r="AFR63" s="1"/>
      <c r="AFS63" s="1"/>
      <c r="AFT63" s="1"/>
      <c r="AFU63" s="1"/>
      <c r="AFV63" s="1"/>
      <c r="AFW63" s="1"/>
      <c r="AFX63" s="1"/>
      <c r="AFY63" s="1"/>
      <c r="AFZ63" s="1"/>
      <c r="AGA63" s="1"/>
      <c r="AGB63" s="1"/>
      <c r="AGC63" s="1"/>
      <c r="AGD63" s="1"/>
      <c r="AGE63" s="1"/>
      <c r="AGF63" s="1"/>
      <c r="AGG63" s="1"/>
      <c r="AGH63" s="1"/>
      <c r="AGI63" s="1"/>
      <c r="AGJ63" s="1"/>
      <c r="AGK63" s="1"/>
      <c r="AGL63" s="1"/>
      <c r="AGM63" s="1"/>
      <c r="AGN63" s="1"/>
      <c r="AGO63" s="1"/>
      <c r="AGP63" s="1"/>
      <c r="AGQ63" s="1"/>
      <c r="AGR63" s="1"/>
      <c r="AGS63" s="1"/>
      <c r="AGT63" s="1"/>
      <c r="AGU63" s="1"/>
      <c r="AGV63" s="1"/>
      <c r="AGW63" s="1"/>
      <c r="AGX63" s="1"/>
      <c r="AGY63" s="1"/>
      <c r="AGZ63" s="1"/>
      <c r="AHA63" s="1"/>
      <c r="AHB63" s="1"/>
      <c r="AHC63" s="1"/>
      <c r="AHD63" s="1"/>
      <c r="AHE63" s="1"/>
      <c r="AHF63" s="1"/>
      <c r="AHG63" s="1"/>
      <c r="AHH63" s="1"/>
      <c r="AHI63" s="1"/>
      <c r="AHJ63" s="1"/>
      <c r="AHK63" s="1"/>
      <c r="AHL63" s="1"/>
      <c r="AHM63" s="1"/>
      <c r="AHN63" s="1"/>
      <c r="AHO63" s="1"/>
      <c r="AHP63" s="1"/>
      <c r="AHQ63" s="1"/>
      <c r="AHR63" s="1"/>
      <c r="AHS63" s="1"/>
      <c r="AHT63" s="1"/>
      <c r="AHU63" s="1"/>
      <c r="AHV63" s="1"/>
      <c r="AHW63" s="1"/>
      <c r="AHX63" s="1"/>
      <c r="AHY63" s="1"/>
      <c r="AHZ63" s="1"/>
      <c r="AIA63" s="1"/>
      <c r="AIB63" s="1"/>
      <c r="AIC63" s="1"/>
      <c r="AID63" s="1"/>
      <c r="AIE63" s="1"/>
      <c r="AIF63" s="1"/>
      <c r="AIG63" s="1"/>
      <c r="AIH63" s="1"/>
      <c r="AII63" s="1"/>
      <c r="AIJ63" s="1"/>
      <c r="AIK63" s="1"/>
      <c r="AIL63" s="1"/>
      <c r="AIM63" s="1"/>
      <c r="AIN63" s="1"/>
      <c r="AIO63" s="1"/>
      <c r="AIP63" s="1"/>
      <c r="AIQ63" s="1"/>
      <c r="AIR63" s="1"/>
      <c r="AIS63" s="1"/>
      <c r="AIT63" s="1"/>
      <c r="AIU63" s="1"/>
      <c r="AIV63" s="1"/>
      <c r="AIW63" s="1"/>
      <c r="AIX63" s="1"/>
      <c r="AIY63" s="1"/>
      <c r="AIZ63" s="1"/>
      <c r="AJA63" s="1"/>
      <c r="AJB63" s="1"/>
      <c r="AJC63" s="1"/>
      <c r="AJD63" s="1"/>
      <c r="AJE63" s="1"/>
      <c r="AJF63" s="1"/>
      <c r="AJG63" s="1"/>
      <c r="AJH63" s="1"/>
      <c r="AJI63" s="1"/>
      <c r="AJJ63" s="1"/>
      <c r="AJK63" s="1"/>
      <c r="AJL63" s="1"/>
      <c r="AJM63" s="1"/>
      <c r="AJN63" s="1"/>
      <c r="AJO63" s="1"/>
      <c r="AJP63" s="1"/>
      <c r="AJQ63" s="1"/>
      <c r="AJR63" s="1"/>
      <c r="AJS63" s="1"/>
      <c r="AJT63" s="1"/>
      <c r="AJU63" s="1"/>
      <c r="AJV63" s="1"/>
      <c r="AJW63" s="1"/>
      <c r="AJX63" s="1"/>
      <c r="AJY63" s="1"/>
      <c r="AJZ63" s="1"/>
      <c r="AKA63" s="1"/>
      <c r="AKB63" s="1"/>
      <c r="AKC63" s="1"/>
      <c r="AKD63" s="1"/>
      <c r="AKE63" s="1"/>
      <c r="AKF63" s="1"/>
      <c r="AKG63" s="1"/>
      <c r="AKH63" s="1"/>
      <c r="AKI63" s="1"/>
      <c r="AKJ63" s="1"/>
      <c r="AKK63" s="1"/>
      <c r="AKL63" s="1"/>
      <c r="AKM63" s="1"/>
      <c r="AKN63" s="1"/>
      <c r="AKO63" s="1"/>
      <c r="AKP63" s="1"/>
      <c r="AKQ63" s="1"/>
      <c r="AKR63" s="1"/>
      <c r="AKS63" s="1"/>
      <c r="AKT63" s="1"/>
      <c r="AKU63" s="1"/>
      <c r="AKV63" s="1"/>
      <c r="AKW63" s="1"/>
      <c r="AKX63" s="1"/>
      <c r="AKY63" s="1"/>
      <c r="AKZ63" s="1"/>
      <c r="ALA63" s="1"/>
      <c r="ALB63" s="1"/>
      <c r="ALC63" s="1"/>
      <c r="ALD63" s="1"/>
      <c r="ALE63" s="1"/>
      <c r="ALF63" s="1"/>
      <c r="ALG63" s="1"/>
      <c r="ALH63" s="1"/>
      <c r="ALI63" s="1"/>
      <c r="ALJ63" s="1"/>
      <c r="ALK63" s="1"/>
      <c r="ALL63" s="1"/>
      <c r="ALM63" s="1"/>
      <c r="ALN63" s="1"/>
      <c r="ALO63" s="1"/>
      <c r="ALP63" s="1"/>
      <c r="ALQ63" s="1"/>
      <c r="ALR63" s="1"/>
      <c r="ALS63" s="1"/>
      <c r="ALT63" s="1"/>
      <c r="ALU63" s="1"/>
      <c r="ALV63" s="1"/>
      <c r="ALW63" s="1"/>
      <c r="ALX63" s="1"/>
      <c r="ALY63" s="1"/>
      <c r="ALZ63" s="1"/>
      <c r="AMA63" s="1"/>
      <c r="AMB63" s="1"/>
      <c r="AMC63" s="1"/>
      <c r="AMD63" s="1"/>
      <c r="AME63" s="1"/>
      <c r="AMF63" s="1"/>
      <c r="AMG63" s="1"/>
      <c r="AMH63" s="1"/>
      <c r="AMI63" s="1"/>
      <c r="AMJ63" s="1"/>
    </row>
    <row r="64" spans="1:1024" s="35" customFormat="1" ht="60" x14ac:dyDescent="0.15">
      <c r="A64" s="60"/>
      <c r="B64" s="60"/>
      <c r="C64" s="24" t="s">
        <v>33</v>
      </c>
      <c r="D64" s="24">
        <f>D65*1.8%</f>
        <v>5246.1720000000005</v>
      </c>
      <c r="E64" s="24">
        <f>E65*1.8%</f>
        <v>50457.600000000006</v>
      </c>
      <c r="F64" s="67">
        <v>26</v>
      </c>
      <c r="G64" s="54">
        <v>30.32</v>
      </c>
      <c r="H64" s="54">
        <v>4.9829999999999999E-2</v>
      </c>
      <c r="I64" s="9">
        <v>0</v>
      </c>
      <c r="J64" s="54"/>
      <c r="K64" s="12"/>
      <c r="L64" s="14"/>
      <c r="M64" s="25">
        <f>L64</f>
        <v>0</v>
      </c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  <c r="VK64" s="1"/>
      <c r="VL64" s="1"/>
      <c r="VM64" s="1"/>
      <c r="VN64" s="1"/>
      <c r="VO64" s="1"/>
      <c r="VP64" s="1"/>
      <c r="VQ64" s="1"/>
      <c r="VR64" s="1"/>
      <c r="VS64" s="1"/>
      <c r="VT64" s="1"/>
      <c r="VU64" s="1"/>
      <c r="VV64" s="1"/>
      <c r="VW64" s="1"/>
      <c r="VX64" s="1"/>
      <c r="VY64" s="1"/>
      <c r="VZ64" s="1"/>
      <c r="WA64" s="1"/>
      <c r="WB64" s="1"/>
      <c r="WC64" s="1"/>
      <c r="WD64" s="1"/>
      <c r="WE64" s="1"/>
      <c r="WF64" s="1"/>
      <c r="WG64" s="1"/>
      <c r="WH64" s="1"/>
      <c r="WI64" s="1"/>
      <c r="WJ64" s="1"/>
      <c r="WK64" s="1"/>
      <c r="WL64" s="1"/>
      <c r="WM64" s="1"/>
      <c r="WN64" s="1"/>
      <c r="WO64" s="1"/>
      <c r="WP64" s="1"/>
      <c r="WQ64" s="1"/>
      <c r="WR64" s="1"/>
      <c r="WS64" s="1"/>
      <c r="WT64" s="1"/>
      <c r="WU64" s="1"/>
      <c r="WV64" s="1"/>
      <c r="WW64" s="1"/>
      <c r="WX64" s="1"/>
      <c r="WY64" s="1"/>
      <c r="WZ64" s="1"/>
      <c r="XA64" s="1"/>
      <c r="XB64" s="1"/>
      <c r="XC64" s="1"/>
      <c r="XD64" s="1"/>
      <c r="XE64" s="1"/>
      <c r="XF64" s="1"/>
      <c r="XG64" s="1"/>
      <c r="XH64" s="1"/>
      <c r="XI64" s="1"/>
      <c r="XJ64" s="1"/>
      <c r="XK64" s="1"/>
      <c r="XL64" s="1"/>
      <c r="XM64" s="1"/>
      <c r="XN64" s="1"/>
      <c r="XO64" s="1"/>
      <c r="XP64" s="1"/>
      <c r="XQ64" s="1"/>
      <c r="XR64" s="1"/>
      <c r="XS64" s="1"/>
      <c r="XT64" s="1"/>
      <c r="XU64" s="1"/>
      <c r="XV64" s="1"/>
      <c r="XW64" s="1"/>
      <c r="XX64" s="1"/>
      <c r="XY64" s="1"/>
      <c r="XZ64" s="1"/>
      <c r="YA64" s="1"/>
      <c r="YB64" s="1"/>
      <c r="YC64" s="1"/>
      <c r="YD64" s="1"/>
      <c r="YE64" s="1"/>
      <c r="YF64" s="1"/>
      <c r="YG64" s="1"/>
      <c r="YH64" s="1"/>
      <c r="YI64" s="1"/>
      <c r="YJ64" s="1"/>
      <c r="YK64" s="1"/>
      <c r="YL64" s="1"/>
      <c r="YM64" s="1"/>
      <c r="YN64" s="1"/>
      <c r="YO64" s="1"/>
      <c r="YP64" s="1"/>
      <c r="YQ64" s="1"/>
      <c r="YR64" s="1"/>
      <c r="YS64" s="1"/>
      <c r="YT64" s="1"/>
      <c r="YU64" s="1"/>
      <c r="YV64" s="1"/>
      <c r="YW64" s="1"/>
      <c r="YX64" s="1"/>
      <c r="YY64" s="1"/>
      <c r="YZ64" s="1"/>
      <c r="ZA64" s="1"/>
      <c r="ZB64" s="1"/>
      <c r="ZC64" s="1"/>
      <c r="ZD64" s="1"/>
      <c r="ZE64" s="1"/>
      <c r="ZF64" s="1"/>
      <c r="ZG64" s="1"/>
      <c r="ZH64" s="1"/>
      <c r="ZI64" s="1"/>
      <c r="ZJ64" s="1"/>
      <c r="ZK64" s="1"/>
      <c r="ZL64" s="1"/>
      <c r="ZM64" s="1"/>
      <c r="ZN64" s="1"/>
      <c r="ZO64" s="1"/>
      <c r="ZP64" s="1"/>
      <c r="ZQ64" s="1"/>
      <c r="ZR64" s="1"/>
      <c r="ZS64" s="1"/>
      <c r="ZT64" s="1"/>
      <c r="ZU64" s="1"/>
      <c r="ZV64" s="1"/>
      <c r="ZW64" s="1"/>
      <c r="ZX64" s="1"/>
      <c r="ZY64" s="1"/>
      <c r="ZZ64" s="1"/>
      <c r="AAA64" s="1"/>
      <c r="AAB64" s="1"/>
      <c r="AAC64" s="1"/>
      <c r="AAD64" s="1"/>
      <c r="AAE64" s="1"/>
      <c r="AAF64" s="1"/>
      <c r="AAG64" s="1"/>
      <c r="AAH64" s="1"/>
      <c r="AAI64" s="1"/>
      <c r="AAJ64" s="1"/>
      <c r="AAK64" s="1"/>
      <c r="AAL64" s="1"/>
      <c r="AAM64" s="1"/>
      <c r="AAN64" s="1"/>
      <c r="AAO64" s="1"/>
      <c r="AAP64" s="1"/>
      <c r="AAQ64" s="1"/>
      <c r="AAR64" s="1"/>
      <c r="AAS64" s="1"/>
      <c r="AAT64" s="1"/>
      <c r="AAU64" s="1"/>
      <c r="AAV64" s="1"/>
      <c r="AAW64" s="1"/>
      <c r="AAX64" s="1"/>
      <c r="AAY64" s="1"/>
      <c r="AAZ64" s="1"/>
      <c r="ABA64" s="1"/>
      <c r="ABB64" s="1"/>
      <c r="ABC64" s="1"/>
      <c r="ABD64" s="1"/>
      <c r="ABE64" s="1"/>
      <c r="ABF64" s="1"/>
      <c r="ABG64" s="1"/>
      <c r="ABH64" s="1"/>
      <c r="ABI64" s="1"/>
      <c r="ABJ64" s="1"/>
      <c r="ABK64" s="1"/>
      <c r="ABL64" s="1"/>
      <c r="ABM64" s="1"/>
      <c r="ABN64" s="1"/>
      <c r="ABO64" s="1"/>
      <c r="ABP64" s="1"/>
      <c r="ABQ64" s="1"/>
      <c r="ABR64" s="1"/>
      <c r="ABS64" s="1"/>
      <c r="ABT64" s="1"/>
      <c r="ABU64" s="1"/>
      <c r="ABV64" s="1"/>
      <c r="ABW64" s="1"/>
      <c r="ABX64" s="1"/>
      <c r="ABY64" s="1"/>
      <c r="ABZ64" s="1"/>
      <c r="ACA64" s="1"/>
      <c r="ACB64" s="1"/>
      <c r="ACC64" s="1"/>
      <c r="ACD64" s="1"/>
      <c r="ACE64" s="1"/>
      <c r="ACF64" s="1"/>
      <c r="ACG64" s="1"/>
      <c r="ACH64" s="1"/>
      <c r="ACI64" s="1"/>
      <c r="ACJ64" s="1"/>
      <c r="ACK64" s="1"/>
      <c r="ACL64" s="1"/>
      <c r="ACM64" s="1"/>
      <c r="ACN64" s="1"/>
      <c r="ACO64" s="1"/>
      <c r="ACP64" s="1"/>
      <c r="ACQ64" s="1"/>
      <c r="ACR64" s="1"/>
      <c r="ACS64" s="1"/>
      <c r="ACT64" s="1"/>
      <c r="ACU64" s="1"/>
      <c r="ACV64" s="1"/>
      <c r="ACW64" s="1"/>
      <c r="ACX64" s="1"/>
      <c r="ACY64" s="1"/>
      <c r="ACZ64" s="1"/>
      <c r="ADA64" s="1"/>
      <c r="ADB64" s="1"/>
      <c r="ADC64" s="1"/>
      <c r="ADD64" s="1"/>
      <c r="ADE64" s="1"/>
      <c r="ADF64" s="1"/>
      <c r="ADG64" s="1"/>
      <c r="ADH64" s="1"/>
      <c r="ADI64" s="1"/>
      <c r="ADJ64" s="1"/>
      <c r="ADK64" s="1"/>
      <c r="ADL64" s="1"/>
      <c r="ADM64" s="1"/>
      <c r="ADN64" s="1"/>
      <c r="ADO64" s="1"/>
      <c r="ADP64" s="1"/>
      <c r="ADQ64" s="1"/>
      <c r="ADR64" s="1"/>
      <c r="ADS64" s="1"/>
      <c r="ADT64" s="1"/>
      <c r="ADU64" s="1"/>
      <c r="ADV64" s="1"/>
      <c r="ADW64" s="1"/>
      <c r="ADX64" s="1"/>
      <c r="ADY64" s="1"/>
      <c r="ADZ64" s="1"/>
      <c r="AEA64" s="1"/>
      <c r="AEB64" s="1"/>
      <c r="AEC64" s="1"/>
      <c r="AED64" s="1"/>
      <c r="AEE64" s="1"/>
      <c r="AEF64" s="1"/>
      <c r="AEG64" s="1"/>
      <c r="AEH64" s="1"/>
      <c r="AEI64" s="1"/>
      <c r="AEJ64" s="1"/>
      <c r="AEK64" s="1"/>
      <c r="AEL64" s="1"/>
      <c r="AEM64" s="1"/>
      <c r="AEN64" s="1"/>
      <c r="AEO64" s="1"/>
      <c r="AEP64" s="1"/>
      <c r="AEQ64" s="1"/>
      <c r="AER64" s="1"/>
      <c r="AES64" s="1"/>
      <c r="AET64" s="1"/>
      <c r="AEU64" s="1"/>
      <c r="AEV64" s="1"/>
      <c r="AEW64" s="1"/>
      <c r="AEX64" s="1"/>
      <c r="AEY64" s="1"/>
      <c r="AEZ64" s="1"/>
      <c r="AFA64" s="1"/>
      <c r="AFB64" s="1"/>
      <c r="AFC64" s="1"/>
      <c r="AFD64" s="1"/>
      <c r="AFE64" s="1"/>
      <c r="AFF64" s="1"/>
      <c r="AFG64" s="1"/>
      <c r="AFH64" s="1"/>
      <c r="AFI64" s="1"/>
      <c r="AFJ64" s="1"/>
      <c r="AFK64" s="1"/>
      <c r="AFL64" s="1"/>
      <c r="AFM64" s="1"/>
      <c r="AFN64" s="1"/>
      <c r="AFO64" s="1"/>
      <c r="AFP64" s="1"/>
      <c r="AFQ64" s="1"/>
      <c r="AFR64" s="1"/>
      <c r="AFS64" s="1"/>
      <c r="AFT64" s="1"/>
      <c r="AFU64" s="1"/>
      <c r="AFV64" s="1"/>
      <c r="AFW64" s="1"/>
      <c r="AFX64" s="1"/>
      <c r="AFY64" s="1"/>
      <c r="AFZ64" s="1"/>
      <c r="AGA64" s="1"/>
      <c r="AGB64" s="1"/>
      <c r="AGC64" s="1"/>
      <c r="AGD64" s="1"/>
      <c r="AGE64" s="1"/>
      <c r="AGF64" s="1"/>
      <c r="AGG64" s="1"/>
      <c r="AGH64" s="1"/>
      <c r="AGI64" s="1"/>
      <c r="AGJ64" s="1"/>
      <c r="AGK64" s="1"/>
      <c r="AGL64" s="1"/>
      <c r="AGM64" s="1"/>
      <c r="AGN64" s="1"/>
      <c r="AGO64" s="1"/>
      <c r="AGP64" s="1"/>
      <c r="AGQ64" s="1"/>
      <c r="AGR64" s="1"/>
      <c r="AGS64" s="1"/>
      <c r="AGT64" s="1"/>
      <c r="AGU64" s="1"/>
      <c r="AGV64" s="1"/>
      <c r="AGW64" s="1"/>
      <c r="AGX64" s="1"/>
      <c r="AGY64" s="1"/>
      <c r="AGZ64" s="1"/>
      <c r="AHA64" s="1"/>
      <c r="AHB64" s="1"/>
      <c r="AHC64" s="1"/>
      <c r="AHD64" s="1"/>
      <c r="AHE64" s="1"/>
      <c r="AHF64" s="1"/>
      <c r="AHG64" s="1"/>
      <c r="AHH64" s="1"/>
      <c r="AHI64" s="1"/>
      <c r="AHJ64" s="1"/>
      <c r="AHK64" s="1"/>
      <c r="AHL64" s="1"/>
      <c r="AHM64" s="1"/>
      <c r="AHN64" s="1"/>
      <c r="AHO64" s="1"/>
      <c r="AHP64" s="1"/>
      <c r="AHQ64" s="1"/>
      <c r="AHR64" s="1"/>
      <c r="AHS64" s="1"/>
      <c r="AHT64" s="1"/>
      <c r="AHU64" s="1"/>
      <c r="AHV64" s="1"/>
      <c r="AHW64" s="1"/>
      <c r="AHX64" s="1"/>
      <c r="AHY64" s="1"/>
      <c r="AHZ64" s="1"/>
      <c r="AIA64" s="1"/>
      <c r="AIB64" s="1"/>
      <c r="AIC64" s="1"/>
      <c r="AID64" s="1"/>
      <c r="AIE64" s="1"/>
      <c r="AIF64" s="1"/>
      <c r="AIG64" s="1"/>
      <c r="AIH64" s="1"/>
      <c r="AII64" s="1"/>
      <c r="AIJ64" s="1"/>
      <c r="AIK64" s="1"/>
      <c r="AIL64" s="1"/>
      <c r="AIM64" s="1"/>
      <c r="AIN64" s="1"/>
      <c r="AIO64" s="1"/>
      <c r="AIP64" s="1"/>
      <c r="AIQ64" s="1"/>
      <c r="AIR64" s="1"/>
      <c r="AIS64" s="1"/>
      <c r="AIT64" s="1"/>
      <c r="AIU64" s="1"/>
      <c r="AIV64" s="1"/>
      <c r="AIW64" s="1"/>
      <c r="AIX64" s="1"/>
      <c r="AIY64" s="1"/>
      <c r="AIZ64" s="1"/>
      <c r="AJA64" s="1"/>
      <c r="AJB64" s="1"/>
      <c r="AJC64" s="1"/>
      <c r="AJD64" s="1"/>
      <c r="AJE64" s="1"/>
      <c r="AJF64" s="1"/>
      <c r="AJG64" s="1"/>
      <c r="AJH64" s="1"/>
      <c r="AJI64" s="1"/>
      <c r="AJJ64" s="1"/>
      <c r="AJK64" s="1"/>
      <c r="AJL64" s="1"/>
      <c r="AJM64" s="1"/>
      <c r="AJN64" s="1"/>
      <c r="AJO64" s="1"/>
      <c r="AJP64" s="1"/>
      <c r="AJQ64" s="1"/>
      <c r="AJR64" s="1"/>
      <c r="AJS64" s="1"/>
      <c r="AJT64" s="1"/>
      <c r="AJU64" s="1"/>
      <c r="AJV64" s="1"/>
      <c r="AJW64" s="1"/>
      <c r="AJX64" s="1"/>
      <c r="AJY64" s="1"/>
      <c r="AJZ64" s="1"/>
      <c r="AKA64" s="1"/>
      <c r="AKB64" s="1"/>
      <c r="AKC64" s="1"/>
      <c r="AKD64" s="1"/>
      <c r="AKE64" s="1"/>
      <c r="AKF64" s="1"/>
      <c r="AKG64" s="1"/>
      <c r="AKH64" s="1"/>
      <c r="AKI64" s="1"/>
      <c r="AKJ64" s="1"/>
      <c r="AKK64" s="1"/>
      <c r="AKL64" s="1"/>
      <c r="AKM64" s="1"/>
      <c r="AKN64" s="1"/>
      <c r="AKO64" s="1"/>
      <c r="AKP64" s="1"/>
      <c r="AKQ64" s="1"/>
      <c r="AKR64" s="1"/>
      <c r="AKS64" s="1"/>
      <c r="AKT64" s="1"/>
      <c r="AKU64" s="1"/>
      <c r="AKV64" s="1"/>
      <c r="AKW64" s="1"/>
      <c r="AKX64" s="1"/>
      <c r="AKY64" s="1"/>
      <c r="AKZ64" s="1"/>
      <c r="ALA64" s="1"/>
      <c r="ALB64" s="1"/>
      <c r="ALC64" s="1"/>
      <c r="ALD64" s="1"/>
      <c r="ALE64" s="1"/>
      <c r="ALF64" s="1"/>
      <c r="ALG64" s="1"/>
      <c r="ALH64" s="1"/>
      <c r="ALI64" s="1"/>
      <c r="ALJ64" s="1"/>
      <c r="ALK64" s="1"/>
      <c r="ALL64" s="1"/>
      <c r="ALM64" s="1"/>
      <c r="ALN64" s="1"/>
      <c r="ALO64" s="1"/>
      <c r="ALP64" s="1"/>
      <c r="ALQ64" s="1"/>
      <c r="ALR64" s="1"/>
      <c r="ALS64" s="1"/>
      <c r="ALT64" s="1"/>
      <c r="ALU64" s="1"/>
      <c r="ALV64" s="1"/>
      <c r="ALW64" s="1"/>
      <c r="ALX64" s="1"/>
      <c r="ALY64" s="1"/>
      <c r="ALZ64" s="1"/>
      <c r="AMA64" s="1"/>
      <c r="AMB64" s="1"/>
      <c r="AMC64" s="1"/>
      <c r="AMD64" s="1"/>
      <c r="AME64" s="1"/>
      <c r="AMF64" s="1"/>
      <c r="AMG64" s="1"/>
      <c r="AMH64" s="1"/>
      <c r="AMI64" s="1"/>
      <c r="AMJ64" s="1"/>
    </row>
    <row r="65" spans="1:1024" s="35" customFormat="1" x14ac:dyDescent="0.15">
      <c r="A65" s="49" t="s">
        <v>23</v>
      </c>
      <c r="B65" s="49"/>
      <c r="C65" s="5"/>
      <c r="D65" s="26">
        <v>291454</v>
      </c>
      <c r="E65" s="26">
        <v>2803200</v>
      </c>
      <c r="F65" s="27">
        <v>24</v>
      </c>
      <c r="G65" s="11"/>
      <c r="H65" s="11"/>
      <c r="I65" s="18">
        <f>I63</f>
        <v>25491.627480000003</v>
      </c>
      <c r="J65" s="50"/>
      <c r="K65" s="50"/>
      <c r="L65" s="28">
        <f>SUM(L63:L64)</f>
        <v>0</v>
      </c>
      <c r="M65" s="29">
        <f>M63+M64</f>
        <v>25491.627480000003</v>
      </c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  <c r="VK65" s="1"/>
      <c r="VL65" s="1"/>
      <c r="VM65" s="1"/>
      <c r="VN65" s="1"/>
      <c r="VO65" s="1"/>
      <c r="VP65" s="1"/>
      <c r="VQ65" s="1"/>
      <c r="VR65" s="1"/>
      <c r="VS65" s="1"/>
      <c r="VT65" s="1"/>
      <c r="VU65" s="1"/>
      <c r="VV65" s="1"/>
      <c r="VW65" s="1"/>
      <c r="VX65" s="1"/>
      <c r="VY65" s="1"/>
      <c r="VZ65" s="1"/>
      <c r="WA65" s="1"/>
      <c r="WB65" s="1"/>
      <c r="WC65" s="1"/>
      <c r="WD65" s="1"/>
      <c r="WE65" s="1"/>
      <c r="WF65" s="1"/>
      <c r="WG65" s="1"/>
      <c r="WH65" s="1"/>
      <c r="WI65" s="1"/>
      <c r="WJ65" s="1"/>
      <c r="WK65" s="1"/>
      <c r="WL65" s="1"/>
      <c r="WM65" s="1"/>
      <c r="WN65" s="1"/>
      <c r="WO65" s="1"/>
      <c r="WP65" s="1"/>
      <c r="WQ65" s="1"/>
      <c r="WR65" s="1"/>
      <c r="WS65" s="1"/>
      <c r="WT65" s="1"/>
      <c r="WU65" s="1"/>
      <c r="WV65" s="1"/>
      <c r="WW65" s="1"/>
      <c r="WX65" s="1"/>
      <c r="WY65" s="1"/>
      <c r="WZ65" s="1"/>
      <c r="XA65" s="1"/>
      <c r="XB65" s="1"/>
      <c r="XC65" s="1"/>
      <c r="XD65" s="1"/>
      <c r="XE65" s="1"/>
      <c r="XF65" s="1"/>
      <c r="XG65" s="1"/>
      <c r="XH65" s="1"/>
      <c r="XI65" s="1"/>
      <c r="XJ65" s="1"/>
      <c r="XK65" s="1"/>
      <c r="XL65" s="1"/>
      <c r="XM65" s="1"/>
      <c r="XN65" s="1"/>
      <c r="XO65" s="1"/>
      <c r="XP65" s="1"/>
      <c r="XQ65" s="1"/>
      <c r="XR65" s="1"/>
      <c r="XS65" s="1"/>
      <c r="XT65" s="1"/>
      <c r="XU65" s="1"/>
      <c r="XV65" s="1"/>
      <c r="XW65" s="1"/>
      <c r="XX65" s="1"/>
      <c r="XY65" s="1"/>
      <c r="XZ65" s="1"/>
      <c r="YA65" s="1"/>
      <c r="YB65" s="1"/>
      <c r="YC65" s="1"/>
      <c r="YD65" s="1"/>
      <c r="YE65" s="1"/>
      <c r="YF65" s="1"/>
      <c r="YG65" s="1"/>
      <c r="YH65" s="1"/>
      <c r="YI65" s="1"/>
      <c r="YJ65" s="1"/>
      <c r="YK65" s="1"/>
      <c r="YL65" s="1"/>
      <c r="YM65" s="1"/>
      <c r="YN65" s="1"/>
      <c r="YO65" s="1"/>
      <c r="YP65" s="1"/>
      <c r="YQ65" s="1"/>
      <c r="YR65" s="1"/>
      <c r="YS65" s="1"/>
      <c r="YT65" s="1"/>
      <c r="YU65" s="1"/>
      <c r="YV65" s="1"/>
      <c r="YW65" s="1"/>
      <c r="YX65" s="1"/>
      <c r="YY65" s="1"/>
      <c r="YZ65" s="1"/>
      <c r="ZA65" s="1"/>
      <c r="ZB65" s="1"/>
      <c r="ZC65" s="1"/>
      <c r="ZD65" s="1"/>
      <c r="ZE65" s="1"/>
      <c r="ZF65" s="1"/>
      <c r="ZG65" s="1"/>
      <c r="ZH65" s="1"/>
      <c r="ZI65" s="1"/>
      <c r="ZJ65" s="1"/>
      <c r="ZK65" s="1"/>
      <c r="ZL65" s="1"/>
      <c r="ZM65" s="1"/>
      <c r="ZN65" s="1"/>
      <c r="ZO65" s="1"/>
      <c r="ZP65" s="1"/>
      <c r="ZQ65" s="1"/>
      <c r="ZR65" s="1"/>
      <c r="ZS65" s="1"/>
      <c r="ZT65" s="1"/>
      <c r="ZU65" s="1"/>
      <c r="ZV65" s="1"/>
      <c r="ZW65" s="1"/>
      <c r="ZX65" s="1"/>
      <c r="ZY65" s="1"/>
      <c r="ZZ65" s="1"/>
      <c r="AAA65" s="1"/>
      <c r="AAB65" s="1"/>
      <c r="AAC65" s="1"/>
      <c r="AAD65" s="1"/>
      <c r="AAE65" s="1"/>
      <c r="AAF65" s="1"/>
      <c r="AAG65" s="1"/>
      <c r="AAH65" s="1"/>
      <c r="AAI65" s="1"/>
      <c r="AAJ65" s="1"/>
      <c r="AAK65" s="1"/>
      <c r="AAL65" s="1"/>
      <c r="AAM65" s="1"/>
      <c r="AAN65" s="1"/>
      <c r="AAO65" s="1"/>
      <c r="AAP65" s="1"/>
      <c r="AAQ65" s="1"/>
      <c r="AAR65" s="1"/>
      <c r="AAS65" s="1"/>
      <c r="AAT65" s="1"/>
      <c r="AAU65" s="1"/>
      <c r="AAV65" s="1"/>
      <c r="AAW65" s="1"/>
      <c r="AAX65" s="1"/>
      <c r="AAY65" s="1"/>
      <c r="AAZ65" s="1"/>
      <c r="ABA65" s="1"/>
      <c r="ABB65" s="1"/>
      <c r="ABC65" s="1"/>
      <c r="ABD65" s="1"/>
      <c r="ABE65" s="1"/>
      <c r="ABF65" s="1"/>
      <c r="ABG65" s="1"/>
      <c r="ABH65" s="1"/>
      <c r="ABI65" s="1"/>
      <c r="ABJ65" s="1"/>
      <c r="ABK65" s="1"/>
      <c r="ABL65" s="1"/>
      <c r="ABM65" s="1"/>
      <c r="ABN65" s="1"/>
      <c r="ABO65" s="1"/>
      <c r="ABP65" s="1"/>
      <c r="ABQ65" s="1"/>
      <c r="ABR65" s="1"/>
      <c r="ABS65" s="1"/>
      <c r="ABT65" s="1"/>
      <c r="ABU65" s="1"/>
      <c r="ABV65" s="1"/>
      <c r="ABW65" s="1"/>
      <c r="ABX65" s="1"/>
      <c r="ABY65" s="1"/>
      <c r="ABZ65" s="1"/>
      <c r="ACA65" s="1"/>
      <c r="ACB65" s="1"/>
      <c r="ACC65" s="1"/>
      <c r="ACD65" s="1"/>
      <c r="ACE65" s="1"/>
      <c r="ACF65" s="1"/>
      <c r="ACG65" s="1"/>
      <c r="ACH65" s="1"/>
      <c r="ACI65" s="1"/>
      <c r="ACJ65" s="1"/>
      <c r="ACK65" s="1"/>
      <c r="ACL65" s="1"/>
      <c r="ACM65" s="1"/>
      <c r="ACN65" s="1"/>
      <c r="ACO65" s="1"/>
      <c r="ACP65" s="1"/>
      <c r="ACQ65" s="1"/>
      <c r="ACR65" s="1"/>
      <c r="ACS65" s="1"/>
      <c r="ACT65" s="1"/>
      <c r="ACU65" s="1"/>
      <c r="ACV65" s="1"/>
      <c r="ACW65" s="1"/>
      <c r="ACX65" s="1"/>
      <c r="ACY65" s="1"/>
      <c r="ACZ65" s="1"/>
      <c r="ADA65" s="1"/>
      <c r="ADB65" s="1"/>
      <c r="ADC65" s="1"/>
      <c r="ADD65" s="1"/>
      <c r="ADE65" s="1"/>
      <c r="ADF65" s="1"/>
      <c r="ADG65" s="1"/>
      <c r="ADH65" s="1"/>
      <c r="ADI65" s="1"/>
      <c r="ADJ65" s="1"/>
      <c r="ADK65" s="1"/>
      <c r="ADL65" s="1"/>
      <c r="ADM65" s="1"/>
      <c r="ADN65" s="1"/>
      <c r="ADO65" s="1"/>
      <c r="ADP65" s="1"/>
      <c r="ADQ65" s="1"/>
      <c r="ADR65" s="1"/>
      <c r="ADS65" s="1"/>
      <c r="ADT65" s="1"/>
      <c r="ADU65" s="1"/>
      <c r="ADV65" s="1"/>
      <c r="ADW65" s="1"/>
      <c r="ADX65" s="1"/>
      <c r="ADY65" s="1"/>
      <c r="ADZ65" s="1"/>
      <c r="AEA65" s="1"/>
      <c r="AEB65" s="1"/>
      <c r="AEC65" s="1"/>
      <c r="AED65" s="1"/>
      <c r="AEE65" s="1"/>
      <c r="AEF65" s="1"/>
      <c r="AEG65" s="1"/>
      <c r="AEH65" s="1"/>
      <c r="AEI65" s="1"/>
      <c r="AEJ65" s="1"/>
      <c r="AEK65" s="1"/>
      <c r="AEL65" s="1"/>
      <c r="AEM65" s="1"/>
      <c r="AEN65" s="1"/>
      <c r="AEO65" s="1"/>
      <c r="AEP65" s="1"/>
      <c r="AEQ65" s="1"/>
      <c r="AER65" s="1"/>
      <c r="AES65" s="1"/>
      <c r="AET65" s="1"/>
      <c r="AEU65" s="1"/>
      <c r="AEV65" s="1"/>
      <c r="AEW65" s="1"/>
      <c r="AEX65" s="1"/>
      <c r="AEY65" s="1"/>
      <c r="AEZ65" s="1"/>
      <c r="AFA65" s="1"/>
      <c r="AFB65" s="1"/>
      <c r="AFC65" s="1"/>
      <c r="AFD65" s="1"/>
      <c r="AFE65" s="1"/>
      <c r="AFF65" s="1"/>
      <c r="AFG65" s="1"/>
      <c r="AFH65" s="1"/>
      <c r="AFI65" s="1"/>
      <c r="AFJ65" s="1"/>
      <c r="AFK65" s="1"/>
      <c r="AFL65" s="1"/>
      <c r="AFM65" s="1"/>
      <c r="AFN65" s="1"/>
      <c r="AFO65" s="1"/>
      <c r="AFP65" s="1"/>
      <c r="AFQ65" s="1"/>
      <c r="AFR65" s="1"/>
      <c r="AFS65" s="1"/>
      <c r="AFT65" s="1"/>
      <c r="AFU65" s="1"/>
      <c r="AFV65" s="1"/>
      <c r="AFW65" s="1"/>
      <c r="AFX65" s="1"/>
      <c r="AFY65" s="1"/>
      <c r="AFZ65" s="1"/>
      <c r="AGA65" s="1"/>
      <c r="AGB65" s="1"/>
      <c r="AGC65" s="1"/>
      <c r="AGD65" s="1"/>
      <c r="AGE65" s="1"/>
      <c r="AGF65" s="1"/>
      <c r="AGG65" s="1"/>
      <c r="AGH65" s="1"/>
      <c r="AGI65" s="1"/>
      <c r="AGJ65" s="1"/>
      <c r="AGK65" s="1"/>
      <c r="AGL65" s="1"/>
      <c r="AGM65" s="1"/>
      <c r="AGN65" s="1"/>
      <c r="AGO65" s="1"/>
      <c r="AGP65" s="1"/>
      <c r="AGQ65" s="1"/>
      <c r="AGR65" s="1"/>
      <c r="AGS65" s="1"/>
      <c r="AGT65" s="1"/>
      <c r="AGU65" s="1"/>
      <c r="AGV65" s="1"/>
      <c r="AGW65" s="1"/>
      <c r="AGX65" s="1"/>
      <c r="AGY65" s="1"/>
      <c r="AGZ65" s="1"/>
      <c r="AHA65" s="1"/>
      <c r="AHB65" s="1"/>
      <c r="AHC65" s="1"/>
      <c r="AHD65" s="1"/>
      <c r="AHE65" s="1"/>
      <c r="AHF65" s="1"/>
      <c r="AHG65" s="1"/>
      <c r="AHH65" s="1"/>
      <c r="AHI65" s="1"/>
      <c r="AHJ65" s="1"/>
      <c r="AHK65" s="1"/>
      <c r="AHL65" s="1"/>
      <c r="AHM65" s="1"/>
      <c r="AHN65" s="1"/>
      <c r="AHO65" s="1"/>
      <c r="AHP65" s="1"/>
      <c r="AHQ65" s="1"/>
      <c r="AHR65" s="1"/>
      <c r="AHS65" s="1"/>
      <c r="AHT65" s="1"/>
      <c r="AHU65" s="1"/>
      <c r="AHV65" s="1"/>
      <c r="AHW65" s="1"/>
      <c r="AHX65" s="1"/>
      <c r="AHY65" s="1"/>
      <c r="AHZ65" s="1"/>
      <c r="AIA65" s="1"/>
      <c r="AIB65" s="1"/>
      <c r="AIC65" s="1"/>
      <c r="AID65" s="1"/>
      <c r="AIE65" s="1"/>
      <c r="AIF65" s="1"/>
      <c r="AIG65" s="1"/>
      <c r="AIH65" s="1"/>
      <c r="AII65" s="1"/>
      <c r="AIJ65" s="1"/>
      <c r="AIK65" s="1"/>
      <c r="AIL65" s="1"/>
      <c r="AIM65" s="1"/>
      <c r="AIN65" s="1"/>
      <c r="AIO65" s="1"/>
      <c r="AIP65" s="1"/>
      <c r="AIQ65" s="1"/>
      <c r="AIR65" s="1"/>
      <c r="AIS65" s="1"/>
      <c r="AIT65" s="1"/>
      <c r="AIU65" s="1"/>
      <c r="AIV65" s="1"/>
      <c r="AIW65" s="1"/>
      <c r="AIX65" s="1"/>
      <c r="AIY65" s="1"/>
      <c r="AIZ65" s="1"/>
      <c r="AJA65" s="1"/>
      <c r="AJB65" s="1"/>
      <c r="AJC65" s="1"/>
      <c r="AJD65" s="1"/>
      <c r="AJE65" s="1"/>
      <c r="AJF65" s="1"/>
      <c r="AJG65" s="1"/>
      <c r="AJH65" s="1"/>
      <c r="AJI65" s="1"/>
      <c r="AJJ65" s="1"/>
      <c r="AJK65" s="1"/>
      <c r="AJL65" s="1"/>
      <c r="AJM65" s="1"/>
      <c r="AJN65" s="1"/>
      <c r="AJO65" s="1"/>
      <c r="AJP65" s="1"/>
      <c r="AJQ65" s="1"/>
      <c r="AJR65" s="1"/>
      <c r="AJS65" s="1"/>
      <c r="AJT65" s="1"/>
      <c r="AJU65" s="1"/>
      <c r="AJV65" s="1"/>
      <c r="AJW65" s="1"/>
      <c r="AJX65" s="1"/>
      <c r="AJY65" s="1"/>
      <c r="AJZ65" s="1"/>
      <c r="AKA65" s="1"/>
      <c r="AKB65" s="1"/>
      <c r="AKC65" s="1"/>
      <c r="AKD65" s="1"/>
      <c r="AKE65" s="1"/>
      <c r="AKF65" s="1"/>
      <c r="AKG65" s="1"/>
      <c r="AKH65" s="1"/>
      <c r="AKI65" s="1"/>
      <c r="AKJ65" s="1"/>
      <c r="AKK65" s="1"/>
      <c r="AKL65" s="1"/>
      <c r="AKM65" s="1"/>
      <c r="AKN65" s="1"/>
      <c r="AKO65" s="1"/>
      <c r="AKP65" s="1"/>
      <c r="AKQ65" s="1"/>
      <c r="AKR65" s="1"/>
      <c r="AKS65" s="1"/>
      <c r="AKT65" s="1"/>
      <c r="AKU65" s="1"/>
      <c r="AKV65" s="1"/>
      <c r="AKW65" s="1"/>
      <c r="AKX65" s="1"/>
      <c r="AKY65" s="1"/>
      <c r="AKZ65" s="1"/>
      <c r="ALA65" s="1"/>
      <c r="ALB65" s="1"/>
      <c r="ALC65" s="1"/>
      <c r="ALD65" s="1"/>
      <c r="ALE65" s="1"/>
      <c r="ALF65" s="1"/>
      <c r="ALG65" s="1"/>
      <c r="ALH65" s="1"/>
      <c r="ALI65" s="1"/>
      <c r="ALJ65" s="1"/>
      <c r="ALK65" s="1"/>
      <c r="ALL65" s="1"/>
      <c r="ALM65" s="1"/>
      <c r="ALN65" s="1"/>
      <c r="ALO65" s="1"/>
      <c r="ALP65" s="1"/>
      <c r="ALQ65" s="1"/>
      <c r="ALR65" s="1"/>
      <c r="ALS65" s="1"/>
      <c r="ALT65" s="1"/>
      <c r="ALU65" s="1"/>
      <c r="ALV65" s="1"/>
      <c r="ALW65" s="1"/>
      <c r="ALX65" s="1"/>
      <c r="ALY65" s="1"/>
      <c r="ALZ65" s="1"/>
      <c r="AMA65" s="1"/>
      <c r="AMB65" s="1"/>
      <c r="AMC65" s="1"/>
      <c r="AMD65" s="1"/>
      <c r="AME65" s="1"/>
      <c r="AMF65" s="1"/>
      <c r="AMG65" s="1"/>
      <c r="AMH65" s="1"/>
      <c r="AMI65" s="1"/>
      <c r="AMJ65" s="1"/>
    </row>
    <row r="66" spans="1:1024" ht="12.75" customHeight="1" x14ac:dyDescent="0.15">
      <c r="A66" s="4"/>
      <c r="D66" s="5"/>
      <c r="E66" s="5"/>
      <c r="F66" s="4"/>
      <c r="I66" s="5"/>
      <c r="L66" s="5"/>
      <c r="M66" s="5"/>
    </row>
    <row r="67" spans="1:1024" s="34" customFormat="1" ht="12.75" customHeight="1" x14ac:dyDescent="0.15">
      <c r="A67" s="20"/>
      <c r="B67" s="21"/>
      <c r="C67" s="21"/>
      <c r="D67" s="22"/>
      <c r="E67" s="22"/>
      <c r="F67" s="20"/>
      <c r="G67" s="21"/>
      <c r="H67" s="21"/>
      <c r="I67" s="22"/>
      <c r="J67" s="21"/>
      <c r="K67" s="21"/>
      <c r="L67" s="22"/>
      <c r="M67" s="22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1"/>
      <c r="BO67" s="21"/>
      <c r="BP67" s="21"/>
      <c r="BQ67" s="21"/>
      <c r="BR67" s="21"/>
      <c r="BS67" s="21"/>
      <c r="BT67" s="21"/>
      <c r="BU67" s="21"/>
      <c r="BV67" s="21"/>
      <c r="BW67" s="21"/>
      <c r="BX67" s="21"/>
      <c r="BY67" s="21"/>
      <c r="BZ67" s="21"/>
      <c r="CA67" s="21"/>
      <c r="CB67" s="21"/>
      <c r="CC67" s="21"/>
      <c r="CD67" s="21"/>
      <c r="CE67" s="21"/>
      <c r="CF67" s="21"/>
      <c r="CG67" s="21"/>
      <c r="CH67" s="21"/>
      <c r="CI67" s="21"/>
      <c r="CJ67" s="21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1"/>
      <c r="DA67" s="21"/>
      <c r="DB67" s="21"/>
      <c r="DC67" s="21"/>
      <c r="DD67" s="21"/>
      <c r="DE67" s="21"/>
      <c r="DF67" s="21"/>
      <c r="DG67" s="21"/>
      <c r="DH67" s="21"/>
      <c r="DI67" s="21"/>
      <c r="DJ67" s="21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1"/>
      <c r="EM67" s="21"/>
      <c r="EN67" s="21"/>
      <c r="EO67" s="21"/>
      <c r="EP67" s="21"/>
      <c r="EQ67" s="21"/>
      <c r="ER67" s="21"/>
      <c r="ES67" s="21"/>
      <c r="ET67" s="21"/>
      <c r="EU67" s="21"/>
      <c r="EV67" s="21"/>
      <c r="EW67" s="21"/>
      <c r="EX67" s="21"/>
      <c r="EY67" s="21"/>
      <c r="EZ67" s="21"/>
      <c r="FA67" s="21"/>
      <c r="FB67" s="21"/>
      <c r="FC67" s="21"/>
      <c r="FD67" s="21"/>
      <c r="FE67" s="21"/>
      <c r="FF67" s="21"/>
      <c r="FG67" s="21"/>
      <c r="FH67" s="21"/>
      <c r="FI67" s="21"/>
      <c r="FJ67" s="21"/>
      <c r="FK67" s="21"/>
      <c r="FL67" s="21"/>
      <c r="FM67" s="21"/>
      <c r="FN67" s="21"/>
      <c r="FO67" s="21"/>
      <c r="FP67" s="21"/>
      <c r="FQ67" s="21"/>
      <c r="FR67" s="21"/>
      <c r="FS67" s="21"/>
      <c r="FT67" s="21"/>
      <c r="FU67" s="21"/>
      <c r="FV67" s="21"/>
      <c r="FW67" s="21"/>
      <c r="FX67" s="21"/>
      <c r="FY67" s="21"/>
      <c r="FZ67" s="21"/>
      <c r="GA67" s="21"/>
      <c r="GB67" s="21"/>
      <c r="GC67" s="21"/>
      <c r="GD67" s="21"/>
      <c r="GE67" s="21"/>
      <c r="GF67" s="21"/>
      <c r="GG67" s="21"/>
      <c r="GH67" s="21"/>
      <c r="GI67" s="21"/>
      <c r="GJ67" s="21"/>
      <c r="GK67" s="21"/>
      <c r="GL67" s="21"/>
      <c r="GM67" s="21"/>
      <c r="GN67" s="21"/>
      <c r="GO67" s="21"/>
      <c r="GP67" s="21"/>
      <c r="GQ67" s="21"/>
      <c r="GR67" s="21"/>
      <c r="GS67" s="21"/>
      <c r="GT67" s="21"/>
      <c r="GU67" s="21"/>
      <c r="GV67" s="21"/>
      <c r="GW67" s="21"/>
      <c r="GX67" s="21"/>
      <c r="GY67" s="21"/>
      <c r="GZ67" s="21"/>
      <c r="HA67" s="21"/>
      <c r="HB67" s="21"/>
      <c r="HC67" s="21"/>
      <c r="HD67" s="21"/>
      <c r="HE67" s="21"/>
      <c r="HF67" s="21"/>
      <c r="HG67" s="21"/>
      <c r="HH67" s="21"/>
      <c r="HI67" s="21"/>
      <c r="HJ67" s="21"/>
      <c r="HK67" s="21"/>
      <c r="HL67" s="21"/>
      <c r="HM67" s="21"/>
      <c r="HN67" s="21"/>
      <c r="HO67" s="21"/>
      <c r="HP67" s="21"/>
      <c r="HQ67" s="21"/>
      <c r="HR67" s="21"/>
      <c r="HS67" s="21"/>
      <c r="HT67" s="21"/>
      <c r="HU67" s="21"/>
      <c r="HV67" s="21"/>
      <c r="HW67" s="21"/>
      <c r="HX67" s="21"/>
      <c r="HY67" s="21"/>
      <c r="HZ67" s="21"/>
      <c r="IA67" s="21"/>
      <c r="IB67" s="21"/>
      <c r="IC67" s="21"/>
      <c r="ID67" s="21"/>
      <c r="IE67" s="21"/>
      <c r="IF67" s="21"/>
      <c r="IG67" s="21"/>
      <c r="IH67" s="21"/>
      <c r="II67" s="21"/>
      <c r="IJ67" s="21"/>
      <c r="IK67" s="21"/>
      <c r="IL67" s="21"/>
      <c r="IM67" s="21"/>
      <c r="IN67" s="21"/>
      <c r="IO67" s="21"/>
      <c r="IP67" s="21"/>
      <c r="IQ67" s="21"/>
      <c r="IR67" s="21"/>
      <c r="IS67" s="21"/>
      <c r="IT67" s="21"/>
      <c r="IU67" s="21"/>
      <c r="IV67" s="21"/>
      <c r="IW67" s="21"/>
      <c r="IX67" s="21"/>
      <c r="IY67" s="21"/>
      <c r="IZ67" s="21"/>
      <c r="JA67" s="21"/>
      <c r="JB67" s="21"/>
      <c r="JC67" s="21"/>
      <c r="JD67" s="21"/>
      <c r="JE67" s="21"/>
      <c r="JF67" s="21"/>
      <c r="JG67" s="21"/>
      <c r="JH67" s="21"/>
      <c r="JI67" s="21"/>
      <c r="JJ67" s="21"/>
      <c r="JK67" s="21"/>
      <c r="JL67" s="21"/>
      <c r="JM67" s="21"/>
      <c r="JN67" s="21"/>
      <c r="JO67" s="21"/>
      <c r="JP67" s="21"/>
      <c r="JQ67" s="21"/>
      <c r="JR67" s="21"/>
      <c r="JS67" s="21"/>
      <c r="JT67" s="21"/>
      <c r="JU67" s="21"/>
      <c r="JV67" s="21"/>
      <c r="JW67" s="21"/>
      <c r="JX67" s="21"/>
      <c r="JY67" s="21"/>
      <c r="JZ67" s="21"/>
      <c r="KA67" s="21"/>
      <c r="KB67" s="21"/>
      <c r="KC67" s="21"/>
      <c r="KD67" s="21"/>
      <c r="KE67" s="21"/>
      <c r="KF67" s="21"/>
      <c r="KG67" s="21"/>
      <c r="KH67" s="21"/>
      <c r="KI67" s="21"/>
      <c r="KJ67" s="21"/>
      <c r="KK67" s="21"/>
      <c r="KL67" s="21"/>
      <c r="KM67" s="21"/>
      <c r="KN67" s="21"/>
      <c r="KO67" s="21"/>
      <c r="KP67" s="21"/>
      <c r="KQ67" s="21"/>
      <c r="KR67" s="21"/>
      <c r="KS67" s="21"/>
      <c r="KT67" s="21"/>
      <c r="KU67" s="21"/>
      <c r="KV67" s="21"/>
      <c r="KW67" s="21"/>
      <c r="KX67" s="21"/>
      <c r="KY67" s="21"/>
      <c r="KZ67" s="21"/>
      <c r="LA67" s="21"/>
      <c r="LB67" s="21"/>
      <c r="LC67" s="21"/>
      <c r="LD67" s="21"/>
      <c r="LE67" s="21"/>
      <c r="LF67" s="21"/>
      <c r="LG67" s="21"/>
      <c r="LH67" s="21"/>
      <c r="LI67" s="21"/>
      <c r="LJ67" s="21"/>
      <c r="LK67" s="21"/>
      <c r="LL67" s="21"/>
      <c r="LM67" s="21"/>
      <c r="LN67" s="21"/>
      <c r="LO67" s="21"/>
      <c r="LP67" s="21"/>
      <c r="LQ67" s="21"/>
      <c r="LR67" s="21"/>
      <c r="LS67" s="21"/>
      <c r="LT67" s="21"/>
      <c r="LU67" s="21"/>
      <c r="LV67" s="21"/>
      <c r="LW67" s="21"/>
      <c r="LX67" s="21"/>
      <c r="LY67" s="21"/>
      <c r="LZ67" s="21"/>
      <c r="MA67" s="21"/>
      <c r="MB67" s="21"/>
      <c r="MC67" s="21"/>
      <c r="MD67" s="21"/>
      <c r="ME67" s="21"/>
      <c r="MF67" s="21"/>
      <c r="MG67" s="21"/>
      <c r="MH67" s="21"/>
      <c r="MI67" s="21"/>
      <c r="MJ67" s="21"/>
      <c r="MK67" s="21"/>
      <c r="ML67" s="21"/>
      <c r="MM67" s="21"/>
      <c r="MN67" s="21"/>
      <c r="MO67" s="21"/>
      <c r="MP67" s="21"/>
      <c r="MQ67" s="21"/>
      <c r="MR67" s="21"/>
      <c r="MS67" s="21"/>
      <c r="MT67" s="21"/>
      <c r="MU67" s="21"/>
      <c r="MV67" s="21"/>
      <c r="MW67" s="21"/>
      <c r="MX67" s="21"/>
      <c r="MY67" s="21"/>
      <c r="MZ67" s="21"/>
      <c r="NA67" s="21"/>
      <c r="NB67" s="21"/>
      <c r="NC67" s="21"/>
      <c r="ND67" s="21"/>
      <c r="NE67" s="21"/>
      <c r="NF67" s="21"/>
      <c r="NG67" s="21"/>
      <c r="NH67" s="21"/>
      <c r="NI67" s="21"/>
      <c r="NJ67" s="21"/>
      <c r="NK67" s="21"/>
      <c r="NL67" s="21"/>
      <c r="NM67" s="21"/>
      <c r="NN67" s="21"/>
      <c r="NO67" s="21"/>
      <c r="NP67" s="21"/>
      <c r="NQ67" s="21"/>
      <c r="NR67" s="21"/>
      <c r="NS67" s="21"/>
      <c r="NT67" s="21"/>
      <c r="NU67" s="21"/>
      <c r="NV67" s="21"/>
      <c r="NW67" s="21"/>
      <c r="NX67" s="21"/>
      <c r="NY67" s="21"/>
      <c r="NZ67" s="21"/>
      <c r="OA67" s="21"/>
      <c r="OB67" s="21"/>
      <c r="OC67" s="21"/>
      <c r="OD67" s="21"/>
      <c r="OE67" s="21"/>
      <c r="OF67" s="21"/>
      <c r="OG67" s="21"/>
      <c r="OH67" s="21"/>
      <c r="OI67" s="21"/>
      <c r="OJ67" s="21"/>
      <c r="OK67" s="21"/>
      <c r="OL67" s="21"/>
      <c r="OM67" s="21"/>
      <c r="ON67" s="21"/>
      <c r="OO67" s="21"/>
      <c r="OP67" s="21"/>
      <c r="OQ67" s="21"/>
      <c r="OR67" s="21"/>
      <c r="OS67" s="21"/>
      <c r="OT67" s="21"/>
      <c r="OU67" s="21"/>
      <c r="OV67" s="21"/>
      <c r="OW67" s="21"/>
      <c r="OX67" s="21"/>
      <c r="OY67" s="21"/>
      <c r="OZ67" s="21"/>
      <c r="PA67" s="21"/>
      <c r="PB67" s="21"/>
      <c r="PC67" s="21"/>
      <c r="PD67" s="21"/>
      <c r="PE67" s="21"/>
      <c r="PF67" s="21"/>
      <c r="PG67" s="21"/>
      <c r="PH67" s="21"/>
      <c r="PI67" s="21"/>
      <c r="PJ67" s="21"/>
      <c r="PK67" s="21"/>
      <c r="PL67" s="21"/>
      <c r="PM67" s="21"/>
      <c r="PN67" s="21"/>
      <c r="PO67" s="21"/>
      <c r="PP67" s="21"/>
      <c r="PQ67" s="21"/>
      <c r="PR67" s="21"/>
      <c r="PS67" s="21"/>
      <c r="PT67" s="21"/>
      <c r="PU67" s="21"/>
      <c r="PV67" s="21"/>
      <c r="PW67" s="21"/>
      <c r="PX67" s="21"/>
      <c r="PY67" s="21"/>
      <c r="PZ67" s="21"/>
      <c r="QA67" s="21"/>
      <c r="QB67" s="21"/>
      <c r="QC67" s="21"/>
      <c r="QD67" s="21"/>
      <c r="QE67" s="21"/>
      <c r="QF67" s="21"/>
      <c r="QG67" s="21"/>
      <c r="QH67" s="21"/>
      <c r="QI67" s="21"/>
      <c r="QJ67" s="21"/>
      <c r="QK67" s="21"/>
      <c r="QL67" s="21"/>
      <c r="QM67" s="21"/>
      <c r="QN67" s="21"/>
      <c r="QO67" s="21"/>
      <c r="QP67" s="21"/>
      <c r="QQ67" s="21"/>
      <c r="QR67" s="21"/>
      <c r="QS67" s="21"/>
      <c r="QT67" s="21"/>
      <c r="QU67" s="21"/>
      <c r="QV67" s="21"/>
      <c r="QW67" s="21"/>
      <c r="QX67" s="21"/>
      <c r="QY67" s="21"/>
      <c r="QZ67" s="21"/>
      <c r="RA67" s="21"/>
      <c r="RB67" s="21"/>
      <c r="RC67" s="21"/>
      <c r="RD67" s="21"/>
      <c r="RE67" s="21"/>
      <c r="RF67" s="21"/>
      <c r="RG67" s="21"/>
      <c r="RH67" s="21"/>
      <c r="RI67" s="21"/>
      <c r="RJ67" s="21"/>
      <c r="RK67" s="21"/>
      <c r="RL67" s="21"/>
      <c r="RM67" s="21"/>
      <c r="RN67" s="21"/>
      <c r="RO67" s="21"/>
      <c r="RP67" s="21"/>
      <c r="RQ67" s="21"/>
      <c r="RR67" s="21"/>
      <c r="RS67" s="21"/>
      <c r="RT67" s="21"/>
      <c r="RU67" s="21"/>
      <c r="RV67" s="21"/>
      <c r="RW67" s="21"/>
      <c r="RX67" s="21"/>
      <c r="RY67" s="21"/>
      <c r="RZ67" s="21"/>
      <c r="SA67" s="21"/>
      <c r="SB67" s="21"/>
      <c r="SC67" s="21"/>
      <c r="SD67" s="21"/>
      <c r="SE67" s="21"/>
      <c r="SF67" s="21"/>
      <c r="SG67" s="21"/>
      <c r="SH67" s="21"/>
      <c r="SI67" s="21"/>
      <c r="SJ67" s="21"/>
      <c r="SK67" s="21"/>
      <c r="SL67" s="21"/>
      <c r="SM67" s="21"/>
      <c r="SN67" s="21"/>
      <c r="SO67" s="21"/>
      <c r="SP67" s="21"/>
      <c r="SQ67" s="21"/>
      <c r="SR67" s="21"/>
      <c r="SS67" s="21"/>
      <c r="ST67" s="21"/>
      <c r="SU67" s="21"/>
      <c r="SV67" s="21"/>
      <c r="SW67" s="21"/>
      <c r="SX67" s="21"/>
      <c r="SY67" s="21"/>
      <c r="SZ67" s="21"/>
      <c r="TA67" s="21"/>
      <c r="TB67" s="21"/>
      <c r="TC67" s="21"/>
      <c r="TD67" s="21"/>
      <c r="TE67" s="21"/>
      <c r="TF67" s="21"/>
      <c r="TG67" s="21"/>
      <c r="TH67" s="21"/>
      <c r="TI67" s="21"/>
      <c r="TJ67" s="21"/>
      <c r="TK67" s="21"/>
      <c r="TL67" s="21"/>
      <c r="TM67" s="21"/>
      <c r="TN67" s="21"/>
      <c r="TO67" s="21"/>
      <c r="TP67" s="21"/>
      <c r="TQ67" s="21"/>
      <c r="TR67" s="21"/>
      <c r="TS67" s="21"/>
      <c r="TT67" s="21"/>
      <c r="TU67" s="21"/>
      <c r="TV67" s="21"/>
      <c r="TW67" s="21"/>
      <c r="TX67" s="21"/>
      <c r="TY67" s="21"/>
      <c r="TZ67" s="21"/>
      <c r="UA67" s="21"/>
      <c r="UB67" s="21"/>
      <c r="UC67" s="21"/>
      <c r="UD67" s="21"/>
      <c r="UE67" s="21"/>
      <c r="UF67" s="21"/>
      <c r="UG67" s="21"/>
      <c r="UH67" s="21"/>
      <c r="UI67" s="21"/>
      <c r="UJ67" s="21"/>
      <c r="UK67" s="21"/>
      <c r="UL67" s="21"/>
      <c r="UM67" s="21"/>
      <c r="UN67" s="21"/>
      <c r="UO67" s="21"/>
      <c r="UP67" s="21"/>
      <c r="UQ67" s="21"/>
      <c r="UR67" s="21"/>
      <c r="US67" s="21"/>
      <c r="UT67" s="21"/>
      <c r="UU67" s="21"/>
      <c r="UV67" s="21"/>
      <c r="UW67" s="21"/>
      <c r="UX67" s="21"/>
      <c r="UY67" s="21"/>
      <c r="UZ67" s="21"/>
      <c r="VA67" s="21"/>
      <c r="VB67" s="21"/>
      <c r="VC67" s="21"/>
      <c r="VD67" s="21"/>
      <c r="VE67" s="21"/>
      <c r="VF67" s="21"/>
      <c r="VG67" s="21"/>
      <c r="VH67" s="21"/>
      <c r="VI67" s="21"/>
      <c r="VJ67" s="21"/>
      <c r="VK67" s="21"/>
      <c r="VL67" s="21"/>
      <c r="VM67" s="21"/>
      <c r="VN67" s="21"/>
      <c r="VO67" s="21"/>
      <c r="VP67" s="21"/>
      <c r="VQ67" s="21"/>
      <c r="VR67" s="21"/>
      <c r="VS67" s="21"/>
      <c r="VT67" s="21"/>
      <c r="VU67" s="21"/>
      <c r="VV67" s="21"/>
      <c r="VW67" s="21"/>
      <c r="VX67" s="21"/>
      <c r="VY67" s="21"/>
      <c r="VZ67" s="21"/>
      <c r="WA67" s="21"/>
      <c r="WB67" s="21"/>
      <c r="WC67" s="21"/>
      <c r="WD67" s="21"/>
      <c r="WE67" s="21"/>
      <c r="WF67" s="21"/>
      <c r="WG67" s="21"/>
      <c r="WH67" s="21"/>
      <c r="WI67" s="21"/>
      <c r="WJ67" s="21"/>
      <c r="WK67" s="21"/>
      <c r="WL67" s="21"/>
      <c r="WM67" s="21"/>
      <c r="WN67" s="21"/>
      <c r="WO67" s="21"/>
      <c r="WP67" s="21"/>
      <c r="WQ67" s="21"/>
      <c r="WR67" s="21"/>
      <c r="WS67" s="21"/>
      <c r="WT67" s="21"/>
      <c r="WU67" s="21"/>
      <c r="WV67" s="21"/>
      <c r="WW67" s="21"/>
      <c r="WX67" s="21"/>
      <c r="WY67" s="21"/>
      <c r="WZ67" s="21"/>
      <c r="XA67" s="21"/>
      <c r="XB67" s="21"/>
      <c r="XC67" s="21"/>
      <c r="XD67" s="21"/>
      <c r="XE67" s="21"/>
      <c r="XF67" s="21"/>
      <c r="XG67" s="21"/>
      <c r="XH67" s="21"/>
      <c r="XI67" s="21"/>
      <c r="XJ67" s="21"/>
      <c r="XK67" s="21"/>
      <c r="XL67" s="21"/>
      <c r="XM67" s="21"/>
      <c r="XN67" s="21"/>
      <c r="XO67" s="21"/>
      <c r="XP67" s="21"/>
      <c r="XQ67" s="21"/>
      <c r="XR67" s="21"/>
      <c r="XS67" s="21"/>
      <c r="XT67" s="21"/>
      <c r="XU67" s="21"/>
      <c r="XV67" s="21"/>
      <c r="XW67" s="21"/>
      <c r="XX67" s="21"/>
      <c r="XY67" s="21"/>
      <c r="XZ67" s="21"/>
      <c r="YA67" s="21"/>
      <c r="YB67" s="21"/>
      <c r="YC67" s="21"/>
      <c r="YD67" s="21"/>
      <c r="YE67" s="21"/>
      <c r="YF67" s="21"/>
      <c r="YG67" s="21"/>
      <c r="YH67" s="21"/>
      <c r="YI67" s="21"/>
      <c r="YJ67" s="21"/>
      <c r="YK67" s="21"/>
      <c r="YL67" s="21"/>
      <c r="YM67" s="21"/>
      <c r="YN67" s="21"/>
      <c r="YO67" s="21"/>
      <c r="YP67" s="21"/>
      <c r="YQ67" s="21"/>
      <c r="YR67" s="21"/>
      <c r="YS67" s="21"/>
      <c r="YT67" s="21"/>
      <c r="YU67" s="21"/>
      <c r="YV67" s="21"/>
      <c r="YW67" s="21"/>
      <c r="YX67" s="21"/>
      <c r="YY67" s="21"/>
      <c r="YZ67" s="21"/>
      <c r="ZA67" s="21"/>
      <c r="ZB67" s="21"/>
      <c r="ZC67" s="21"/>
      <c r="ZD67" s="21"/>
      <c r="ZE67" s="21"/>
      <c r="ZF67" s="21"/>
      <c r="ZG67" s="21"/>
      <c r="ZH67" s="21"/>
      <c r="ZI67" s="21"/>
      <c r="ZJ67" s="21"/>
      <c r="ZK67" s="21"/>
      <c r="ZL67" s="21"/>
      <c r="ZM67" s="21"/>
      <c r="ZN67" s="21"/>
      <c r="ZO67" s="21"/>
      <c r="ZP67" s="21"/>
      <c r="ZQ67" s="21"/>
      <c r="ZR67" s="21"/>
      <c r="ZS67" s="21"/>
      <c r="ZT67" s="21"/>
      <c r="ZU67" s="21"/>
      <c r="ZV67" s="21"/>
      <c r="ZW67" s="21"/>
      <c r="ZX67" s="21"/>
      <c r="ZY67" s="21"/>
      <c r="ZZ67" s="21"/>
      <c r="AAA67" s="21"/>
      <c r="AAB67" s="21"/>
      <c r="AAC67" s="21"/>
      <c r="AAD67" s="21"/>
      <c r="AAE67" s="21"/>
      <c r="AAF67" s="21"/>
      <c r="AAG67" s="21"/>
      <c r="AAH67" s="21"/>
      <c r="AAI67" s="21"/>
      <c r="AAJ67" s="21"/>
      <c r="AAK67" s="21"/>
      <c r="AAL67" s="21"/>
      <c r="AAM67" s="21"/>
      <c r="AAN67" s="21"/>
      <c r="AAO67" s="21"/>
      <c r="AAP67" s="21"/>
      <c r="AAQ67" s="21"/>
      <c r="AAR67" s="21"/>
      <c r="AAS67" s="21"/>
      <c r="AAT67" s="21"/>
      <c r="AAU67" s="21"/>
      <c r="AAV67" s="21"/>
      <c r="AAW67" s="21"/>
      <c r="AAX67" s="21"/>
      <c r="AAY67" s="21"/>
      <c r="AAZ67" s="21"/>
      <c r="ABA67" s="21"/>
      <c r="ABB67" s="21"/>
      <c r="ABC67" s="21"/>
      <c r="ABD67" s="21"/>
      <c r="ABE67" s="21"/>
      <c r="ABF67" s="21"/>
      <c r="ABG67" s="21"/>
      <c r="ABH67" s="21"/>
      <c r="ABI67" s="21"/>
      <c r="ABJ67" s="21"/>
      <c r="ABK67" s="21"/>
      <c r="ABL67" s="21"/>
      <c r="ABM67" s="21"/>
      <c r="ABN67" s="21"/>
      <c r="ABO67" s="21"/>
      <c r="ABP67" s="21"/>
      <c r="ABQ67" s="21"/>
      <c r="ABR67" s="21"/>
      <c r="ABS67" s="21"/>
      <c r="ABT67" s="21"/>
      <c r="ABU67" s="21"/>
      <c r="ABV67" s="21"/>
      <c r="ABW67" s="21"/>
      <c r="ABX67" s="21"/>
      <c r="ABY67" s="21"/>
      <c r="ABZ67" s="21"/>
      <c r="ACA67" s="21"/>
      <c r="ACB67" s="21"/>
      <c r="ACC67" s="21"/>
      <c r="ACD67" s="21"/>
      <c r="ACE67" s="21"/>
      <c r="ACF67" s="21"/>
      <c r="ACG67" s="21"/>
      <c r="ACH67" s="21"/>
      <c r="ACI67" s="21"/>
      <c r="ACJ67" s="21"/>
      <c r="ACK67" s="21"/>
      <c r="ACL67" s="21"/>
      <c r="ACM67" s="21"/>
      <c r="ACN67" s="21"/>
      <c r="ACO67" s="21"/>
      <c r="ACP67" s="21"/>
      <c r="ACQ67" s="21"/>
      <c r="ACR67" s="21"/>
      <c r="ACS67" s="21"/>
      <c r="ACT67" s="21"/>
      <c r="ACU67" s="21"/>
      <c r="ACV67" s="21"/>
      <c r="ACW67" s="21"/>
      <c r="ACX67" s="21"/>
      <c r="ACY67" s="21"/>
      <c r="ACZ67" s="21"/>
      <c r="ADA67" s="21"/>
      <c r="ADB67" s="21"/>
      <c r="ADC67" s="21"/>
      <c r="ADD67" s="21"/>
      <c r="ADE67" s="21"/>
      <c r="ADF67" s="21"/>
      <c r="ADG67" s="21"/>
      <c r="ADH67" s="21"/>
      <c r="ADI67" s="21"/>
      <c r="ADJ67" s="21"/>
      <c r="ADK67" s="21"/>
      <c r="ADL67" s="21"/>
      <c r="ADM67" s="21"/>
      <c r="ADN67" s="21"/>
      <c r="ADO67" s="21"/>
      <c r="ADP67" s="21"/>
      <c r="ADQ67" s="21"/>
      <c r="ADR67" s="21"/>
      <c r="ADS67" s="21"/>
      <c r="ADT67" s="21"/>
      <c r="ADU67" s="21"/>
      <c r="ADV67" s="21"/>
      <c r="ADW67" s="21"/>
      <c r="ADX67" s="21"/>
      <c r="ADY67" s="21"/>
      <c r="ADZ67" s="21"/>
      <c r="AEA67" s="21"/>
      <c r="AEB67" s="21"/>
      <c r="AEC67" s="21"/>
      <c r="AED67" s="21"/>
      <c r="AEE67" s="21"/>
      <c r="AEF67" s="21"/>
      <c r="AEG67" s="21"/>
      <c r="AEH67" s="21"/>
      <c r="AEI67" s="21"/>
      <c r="AEJ67" s="21"/>
      <c r="AEK67" s="21"/>
      <c r="AEL67" s="21"/>
      <c r="AEM67" s="21"/>
      <c r="AEN67" s="21"/>
      <c r="AEO67" s="21"/>
      <c r="AEP67" s="21"/>
      <c r="AEQ67" s="21"/>
      <c r="AER67" s="21"/>
      <c r="AES67" s="21"/>
      <c r="AET67" s="21"/>
      <c r="AEU67" s="21"/>
      <c r="AEV67" s="21"/>
      <c r="AEW67" s="21"/>
      <c r="AEX67" s="21"/>
      <c r="AEY67" s="21"/>
      <c r="AEZ67" s="21"/>
      <c r="AFA67" s="21"/>
      <c r="AFB67" s="21"/>
      <c r="AFC67" s="21"/>
      <c r="AFD67" s="21"/>
      <c r="AFE67" s="21"/>
      <c r="AFF67" s="21"/>
      <c r="AFG67" s="21"/>
      <c r="AFH67" s="21"/>
      <c r="AFI67" s="21"/>
      <c r="AFJ67" s="21"/>
      <c r="AFK67" s="21"/>
      <c r="AFL67" s="21"/>
      <c r="AFM67" s="21"/>
      <c r="AFN67" s="21"/>
      <c r="AFO67" s="21"/>
      <c r="AFP67" s="21"/>
      <c r="AFQ67" s="21"/>
      <c r="AFR67" s="21"/>
      <c r="AFS67" s="21"/>
      <c r="AFT67" s="21"/>
      <c r="AFU67" s="21"/>
      <c r="AFV67" s="21"/>
      <c r="AFW67" s="21"/>
      <c r="AFX67" s="21"/>
      <c r="AFY67" s="21"/>
      <c r="AFZ67" s="21"/>
      <c r="AGA67" s="21"/>
      <c r="AGB67" s="21"/>
      <c r="AGC67" s="21"/>
      <c r="AGD67" s="21"/>
      <c r="AGE67" s="21"/>
      <c r="AGF67" s="21"/>
      <c r="AGG67" s="21"/>
      <c r="AGH67" s="21"/>
      <c r="AGI67" s="21"/>
      <c r="AGJ67" s="21"/>
      <c r="AGK67" s="21"/>
      <c r="AGL67" s="21"/>
      <c r="AGM67" s="21"/>
      <c r="AGN67" s="21"/>
      <c r="AGO67" s="21"/>
      <c r="AGP67" s="21"/>
      <c r="AGQ67" s="21"/>
      <c r="AGR67" s="21"/>
      <c r="AGS67" s="21"/>
      <c r="AGT67" s="21"/>
      <c r="AGU67" s="21"/>
      <c r="AGV67" s="21"/>
      <c r="AGW67" s="21"/>
      <c r="AGX67" s="21"/>
      <c r="AGY67" s="21"/>
      <c r="AGZ67" s="21"/>
      <c r="AHA67" s="21"/>
      <c r="AHB67" s="21"/>
      <c r="AHC67" s="21"/>
      <c r="AHD67" s="21"/>
      <c r="AHE67" s="21"/>
      <c r="AHF67" s="21"/>
      <c r="AHG67" s="21"/>
      <c r="AHH67" s="21"/>
      <c r="AHI67" s="21"/>
      <c r="AHJ67" s="21"/>
      <c r="AHK67" s="21"/>
      <c r="AHL67" s="21"/>
      <c r="AHM67" s="21"/>
      <c r="AHN67" s="21"/>
      <c r="AHO67" s="21"/>
      <c r="AHP67" s="21"/>
      <c r="AHQ67" s="21"/>
      <c r="AHR67" s="21"/>
      <c r="AHS67" s="21"/>
      <c r="AHT67" s="21"/>
      <c r="AHU67" s="21"/>
      <c r="AHV67" s="21"/>
      <c r="AHW67" s="21"/>
      <c r="AHX67" s="21"/>
      <c r="AHY67" s="21"/>
      <c r="AHZ67" s="21"/>
      <c r="AIA67" s="21"/>
      <c r="AIB67" s="21"/>
      <c r="AIC67" s="21"/>
      <c r="AID67" s="21"/>
      <c r="AIE67" s="21"/>
      <c r="AIF67" s="21"/>
      <c r="AIG67" s="21"/>
      <c r="AIH67" s="21"/>
      <c r="AII67" s="21"/>
      <c r="AIJ67" s="21"/>
      <c r="AIK67" s="21"/>
      <c r="AIL67" s="21"/>
      <c r="AIM67" s="21"/>
      <c r="AIN67" s="21"/>
      <c r="AIO67" s="21"/>
      <c r="AIP67" s="21"/>
      <c r="AIQ67" s="21"/>
      <c r="AIR67" s="21"/>
      <c r="AIS67" s="21"/>
      <c r="AIT67" s="21"/>
      <c r="AIU67" s="21"/>
      <c r="AIV67" s="21"/>
      <c r="AIW67" s="21"/>
      <c r="AIX67" s="21"/>
      <c r="AIY67" s="21"/>
      <c r="AIZ67" s="21"/>
      <c r="AJA67" s="21"/>
      <c r="AJB67" s="21"/>
      <c r="AJC67" s="21"/>
      <c r="AJD67" s="21"/>
      <c r="AJE67" s="21"/>
      <c r="AJF67" s="21"/>
      <c r="AJG67" s="21"/>
      <c r="AJH67" s="21"/>
      <c r="AJI67" s="21"/>
      <c r="AJJ67" s="21"/>
      <c r="AJK67" s="21"/>
      <c r="AJL67" s="21"/>
      <c r="AJM67" s="21"/>
      <c r="AJN67" s="21"/>
      <c r="AJO67" s="21"/>
      <c r="AJP67" s="21"/>
      <c r="AJQ67" s="21"/>
      <c r="AJR67" s="21"/>
      <c r="AJS67" s="21"/>
      <c r="AJT67" s="21"/>
      <c r="AJU67" s="21"/>
      <c r="AJV67" s="21"/>
      <c r="AJW67" s="21"/>
      <c r="AJX67" s="21"/>
      <c r="AJY67" s="21"/>
      <c r="AJZ67" s="21"/>
      <c r="AKA67" s="21"/>
      <c r="AKB67" s="21"/>
      <c r="AKC67" s="21"/>
      <c r="AKD67" s="21"/>
      <c r="AKE67" s="21"/>
      <c r="AKF67" s="21"/>
      <c r="AKG67" s="21"/>
      <c r="AKH67" s="21"/>
      <c r="AKI67" s="21"/>
      <c r="AKJ67" s="21"/>
      <c r="AKK67" s="21"/>
      <c r="AKL67" s="21"/>
      <c r="AKM67" s="21"/>
      <c r="AKN67" s="21"/>
      <c r="AKO67" s="21"/>
      <c r="AKP67" s="21"/>
      <c r="AKQ67" s="21"/>
      <c r="AKR67" s="21"/>
      <c r="AKS67" s="21"/>
      <c r="AKT67" s="21"/>
      <c r="AKU67" s="21"/>
      <c r="AKV67" s="21"/>
      <c r="AKW67" s="21"/>
      <c r="AKX67" s="21"/>
      <c r="AKY67" s="21"/>
      <c r="AKZ67" s="21"/>
      <c r="ALA67" s="21"/>
      <c r="ALB67" s="21"/>
      <c r="ALC67" s="21"/>
      <c r="ALD67" s="21"/>
      <c r="ALE67" s="21"/>
      <c r="ALF67" s="21"/>
      <c r="ALG67" s="21"/>
      <c r="ALH67" s="21"/>
      <c r="ALI67" s="21"/>
      <c r="ALJ67" s="21"/>
      <c r="ALK67" s="21"/>
      <c r="ALL67" s="21"/>
      <c r="ALM67" s="21"/>
      <c r="ALN67" s="21"/>
      <c r="ALO67" s="21"/>
      <c r="ALP67" s="21"/>
      <c r="ALQ67" s="21"/>
      <c r="ALR67" s="21"/>
      <c r="ALS67" s="21"/>
      <c r="ALT67" s="21"/>
      <c r="ALU67" s="21"/>
      <c r="ALV67" s="21"/>
      <c r="ALW67" s="21"/>
      <c r="ALX67" s="21"/>
      <c r="ALY67" s="21"/>
      <c r="ALZ67" s="21"/>
      <c r="AMA67" s="21"/>
      <c r="AMB67" s="21"/>
      <c r="AMC67" s="21"/>
      <c r="AMD67" s="21"/>
      <c r="AME67" s="21"/>
      <c r="AMF67" s="21"/>
      <c r="AMG67" s="21"/>
      <c r="AMH67" s="21"/>
      <c r="AMI67" s="21"/>
      <c r="AMJ67" s="21"/>
    </row>
    <row r="68" spans="1:1024" ht="12.75" customHeight="1" x14ac:dyDescent="0.15">
      <c r="A68" s="4"/>
      <c r="D68" s="5"/>
      <c r="E68" s="5"/>
      <c r="F68" s="4"/>
      <c r="I68" s="5"/>
      <c r="L68" s="5"/>
      <c r="M68" s="5"/>
    </row>
    <row r="69" spans="1:1024" ht="12.75" customHeight="1" x14ac:dyDescent="0.15">
      <c r="A69" s="4" t="s">
        <v>36</v>
      </c>
      <c r="D69" s="5"/>
      <c r="E69" s="5"/>
      <c r="F69" s="4"/>
      <c r="I69" s="5"/>
      <c r="L69" s="5"/>
      <c r="M69" s="5"/>
    </row>
    <row r="70" spans="1:1024" ht="12.75" customHeight="1" x14ac:dyDescent="0.15">
      <c r="A70" s="53" t="s">
        <v>1</v>
      </c>
      <c r="B70" s="53"/>
      <c r="C70" s="53"/>
      <c r="D70" s="5"/>
      <c r="E70" s="5"/>
      <c r="F70" s="4"/>
      <c r="I70" s="5"/>
      <c r="L70" s="5"/>
      <c r="M70" s="5"/>
    </row>
    <row r="71" spans="1:1024" x14ac:dyDescent="0.15">
      <c r="A71" s="56" t="s">
        <v>37</v>
      </c>
      <c r="B71" s="56"/>
      <c r="C71" s="56"/>
    </row>
    <row r="72" spans="1:1024" x14ac:dyDescent="0.15">
      <c r="A72" s="72" t="s">
        <v>3</v>
      </c>
      <c r="B72" s="72"/>
      <c r="C72" s="72"/>
      <c r="D72" s="72"/>
      <c r="G72" s="58" t="s">
        <v>4</v>
      </c>
      <c r="H72" s="58"/>
      <c r="I72" s="58"/>
      <c r="J72" s="59" t="s">
        <v>5</v>
      </c>
      <c r="K72" s="59"/>
      <c r="L72" s="59"/>
    </row>
    <row r="73" spans="1:1024" ht="39.75" customHeight="1" x14ac:dyDescent="0.15">
      <c r="A73" s="60" t="s">
        <v>6</v>
      </c>
      <c r="B73" s="60" t="s">
        <v>7</v>
      </c>
      <c r="C73" s="61" t="s">
        <v>8</v>
      </c>
      <c r="D73" s="62" t="s">
        <v>9</v>
      </c>
      <c r="E73" s="60" t="s">
        <v>10</v>
      </c>
      <c r="F73" s="63" t="s">
        <v>11</v>
      </c>
      <c r="G73" s="64" t="s">
        <v>12</v>
      </c>
      <c r="H73" s="64" t="s">
        <v>13</v>
      </c>
      <c r="I73" s="65" t="s">
        <v>14</v>
      </c>
      <c r="J73" s="64" t="s">
        <v>15</v>
      </c>
      <c r="K73" s="64" t="s">
        <v>16</v>
      </c>
      <c r="L73" s="64" t="s">
        <v>17</v>
      </c>
      <c r="M73" s="52" t="s">
        <v>18</v>
      </c>
    </row>
    <row r="74" spans="1:1024" ht="29.25" customHeight="1" x14ac:dyDescent="0.15">
      <c r="A74" s="60"/>
      <c r="B74" s="60"/>
      <c r="C74" s="61"/>
      <c r="D74" s="62"/>
      <c r="E74" s="60"/>
      <c r="F74" s="63"/>
      <c r="G74" s="64"/>
      <c r="H74" s="64"/>
      <c r="I74" s="65"/>
      <c r="J74" s="64"/>
      <c r="K74" s="64"/>
      <c r="L74" s="64"/>
      <c r="M74" s="52"/>
    </row>
    <row r="75" spans="1:1024" x14ac:dyDescent="0.15">
      <c r="A75" s="53" t="s">
        <v>29</v>
      </c>
      <c r="B75" s="6" t="s">
        <v>20</v>
      </c>
      <c r="C75" s="7"/>
      <c r="D75" s="8"/>
      <c r="E75" s="9"/>
      <c r="F75" s="10"/>
      <c r="G75" s="50">
        <v>11.58</v>
      </c>
      <c r="H75" s="54">
        <v>5.5390000000000002E-2</v>
      </c>
      <c r="I75" s="55">
        <f>G75*(F75+F76)+H75*(D75+D76)</f>
        <v>2585.2188200000001</v>
      </c>
      <c r="J75" s="9"/>
      <c r="K75" s="13"/>
      <c r="L75" s="14"/>
      <c r="M75" s="55">
        <f>I75+L75+L76</f>
        <v>2585.2188200000001</v>
      </c>
    </row>
    <row r="76" spans="1:1024" x14ac:dyDescent="0.15">
      <c r="A76" s="53"/>
      <c r="B76" s="6" t="s">
        <v>21</v>
      </c>
      <c r="C76" s="7">
        <v>2</v>
      </c>
      <c r="D76" s="8">
        <v>36638</v>
      </c>
      <c r="E76" s="9"/>
      <c r="F76" s="10">
        <v>48</v>
      </c>
      <c r="G76" s="50"/>
      <c r="H76" s="54"/>
      <c r="I76" s="55" t="e">
        <f>G76*(F76+#REF!)+H76*(D76+#REF!)</f>
        <v>#REF!</v>
      </c>
      <c r="J76" s="9"/>
      <c r="K76" s="13"/>
      <c r="L76" s="14"/>
      <c r="M76" s="55" t="e">
        <f>I76+L76+#REF!</f>
        <v>#REF!</v>
      </c>
    </row>
    <row r="77" spans="1:1024" x14ac:dyDescent="0.15">
      <c r="A77" s="53" t="s">
        <v>26</v>
      </c>
      <c r="B77" s="6" t="s">
        <v>20</v>
      </c>
      <c r="C77" s="7"/>
      <c r="D77" s="8"/>
      <c r="E77" s="9"/>
      <c r="F77" s="10"/>
      <c r="G77" s="50">
        <v>30.32</v>
      </c>
      <c r="H77" s="54">
        <v>4.9829999999999999E-2</v>
      </c>
      <c r="I77" s="55">
        <f>G77*(F77+F78)+H77*(D77+D78)</f>
        <v>48401.374320000003</v>
      </c>
      <c r="J77" s="9"/>
      <c r="K77" s="13"/>
      <c r="L77" s="14"/>
      <c r="M77" s="55">
        <f>I77+L77+L78</f>
        <v>48401.374320000003</v>
      </c>
    </row>
    <row r="78" spans="1:1024" x14ac:dyDescent="0.15">
      <c r="A78" s="53"/>
      <c r="B78" s="6" t="s">
        <v>21</v>
      </c>
      <c r="C78" s="7">
        <v>8</v>
      </c>
      <c r="D78" s="8">
        <v>854504</v>
      </c>
      <c r="E78" s="9"/>
      <c r="F78" s="10">
        <v>192</v>
      </c>
      <c r="G78" s="50"/>
      <c r="H78" s="54"/>
      <c r="I78" s="55" t="e">
        <f>G78*(F78+#REF!)+H78*(D78+#REF!)</f>
        <v>#REF!</v>
      </c>
      <c r="J78" s="9"/>
      <c r="K78" s="13"/>
      <c r="L78" s="14"/>
      <c r="M78" s="55" t="e">
        <f>I78+L78+#REF!</f>
        <v>#REF!</v>
      </c>
    </row>
    <row r="79" spans="1:1024" x14ac:dyDescent="0.15">
      <c r="A79" s="53" t="s">
        <v>38</v>
      </c>
      <c r="B79" s="6" t="s">
        <v>20</v>
      </c>
      <c r="C79" s="7"/>
      <c r="D79" s="8"/>
      <c r="E79" s="9"/>
      <c r="F79" s="10"/>
      <c r="G79" s="50">
        <v>32.94</v>
      </c>
      <c r="H79" s="54">
        <v>4.9829999999999999E-2</v>
      </c>
      <c r="I79" s="55">
        <f>G79*(F79+F80)+H79*(D79+D80)</f>
        <v>10357.92</v>
      </c>
      <c r="J79" s="9"/>
      <c r="K79" s="13"/>
      <c r="L79" s="14"/>
      <c r="M79" s="55">
        <f>I79+L79+L80</f>
        <v>10357.92</v>
      </c>
    </row>
    <row r="80" spans="1:1024" x14ac:dyDescent="0.15">
      <c r="A80" s="53"/>
      <c r="B80" s="6" t="s">
        <v>21</v>
      </c>
      <c r="C80" s="7">
        <v>1</v>
      </c>
      <c r="D80" s="8">
        <v>192000</v>
      </c>
      <c r="E80" s="9"/>
      <c r="F80" s="10">
        <v>24</v>
      </c>
      <c r="G80" s="50"/>
      <c r="H80" s="54"/>
      <c r="I80" s="55" t="e">
        <f>G80*(F80+#REF!)+H80*(D80+#REF!)</f>
        <v>#REF!</v>
      </c>
      <c r="J80" s="9"/>
      <c r="K80" s="13"/>
      <c r="L80" s="14"/>
      <c r="M80" s="55" t="e">
        <f>I80+L80+#REF!</f>
        <v>#REF!</v>
      </c>
    </row>
    <row r="81" spans="1:13" x14ac:dyDescent="0.15">
      <c r="A81" s="53" t="s">
        <v>19</v>
      </c>
      <c r="B81" s="6" t="s">
        <v>20</v>
      </c>
      <c r="C81" s="7"/>
      <c r="D81" s="8"/>
      <c r="E81" s="9"/>
      <c r="F81" s="10"/>
      <c r="G81" s="50">
        <v>213.9</v>
      </c>
      <c r="H81" s="54">
        <v>4.3279999999999999E-2</v>
      </c>
      <c r="I81" s="55">
        <f>G81*(F81+F82)+H81*(D81+D82)</f>
        <v>68991.539680000002</v>
      </c>
      <c r="J81" s="9"/>
      <c r="K81" s="13"/>
      <c r="L81" s="14"/>
      <c r="M81" s="55">
        <f>I81+L81+L82</f>
        <v>68991.539680000002</v>
      </c>
    </row>
    <row r="82" spans="1:13" x14ac:dyDescent="0.15">
      <c r="A82" s="53"/>
      <c r="B82" s="6" t="s">
        <v>21</v>
      </c>
      <c r="C82" s="7">
        <v>5</v>
      </c>
      <c r="D82" s="8">
        <v>1001006</v>
      </c>
      <c r="E82" s="9"/>
      <c r="F82" s="10">
        <v>120</v>
      </c>
      <c r="G82" s="50"/>
      <c r="H82" s="54"/>
      <c r="I82" s="55" t="e">
        <f>G82*(F82+#REF!)+H82*(D82+#REF!)</f>
        <v>#REF!</v>
      </c>
      <c r="J82" s="9"/>
      <c r="K82" s="13"/>
      <c r="L82" s="14"/>
      <c r="M82" s="55" t="e">
        <f>I82+L82+#REF!</f>
        <v>#REF!</v>
      </c>
    </row>
    <row r="83" spans="1:13" x14ac:dyDescent="0.15">
      <c r="A83" s="53" t="s">
        <v>27</v>
      </c>
      <c r="B83" s="6" t="s">
        <v>20</v>
      </c>
      <c r="C83" s="7"/>
      <c r="D83" s="8"/>
      <c r="E83" s="9"/>
      <c r="F83" s="10"/>
      <c r="G83" s="50">
        <v>7.9299999999999995E-3</v>
      </c>
      <c r="H83" s="54">
        <v>2.215E-2</v>
      </c>
      <c r="I83" s="55">
        <f>G83*(E83+E84)+H83*(D83+D84)</f>
        <v>579656.22979999997</v>
      </c>
      <c r="J83" s="9"/>
      <c r="K83" s="13"/>
      <c r="L83" s="14"/>
      <c r="M83" s="55">
        <f>I83+L83+L84</f>
        <v>579656.22979999997</v>
      </c>
    </row>
    <row r="84" spans="1:13" x14ac:dyDescent="0.15">
      <c r="A84" s="53"/>
      <c r="B84" s="6" t="s">
        <v>21</v>
      </c>
      <c r="C84" s="7">
        <v>9</v>
      </c>
      <c r="D84" s="8">
        <v>6442892</v>
      </c>
      <c r="E84" s="9">
        <v>55100400</v>
      </c>
      <c r="F84" s="10">
        <v>216</v>
      </c>
      <c r="G84" s="50"/>
      <c r="H84" s="54"/>
      <c r="I84" s="55" t="e">
        <f>G84*(F84+#REF!)+H84*(D84+#REF!)</f>
        <v>#REF!</v>
      </c>
      <c r="J84" s="9"/>
      <c r="K84" s="13"/>
      <c r="L84" s="14"/>
      <c r="M84" s="55" t="e">
        <f>I84+L84+#REF!</f>
        <v>#REF!</v>
      </c>
    </row>
    <row r="85" spans="1:13" x14ac:dyDescent="0.15">
      <c r="A85" s="49" t="s">
        <v>23</v>
      </c>
      <c r="B85" s="49" t="s">
        <v>23</v>
      </c>
      <c r="C85" s="15">
        <f>SUM(C75:C84)</f>
        <v>25</v>
      </c>
      <c r="D85" s="16">
        <f>SUM(D75:D84)</f>
        <v>8527040</v>
      </c>
      <c r="E85" s="16">
        <f>SUM(E75:E84)</f>
        <v>55100400</v>
      </c>
      <c r="F85" s="17">
        <f>SUM(F75:F84)</f>
        <v>600</v>
      </c>
      <c r="G85" s="50"/>
      <c r="H85" s="50"/>
      <c r="I85" s="18">
        <f>I77+I75+I79+I81+I83</f>
        <v>709992.28261999995</v>
      </c>
      <c r="J85" s="50"/>
      <c r="K85" s="50"/>
      <c r="L85" s="19">
        <f>SUM(L75:L84)</f>
        <v>0</v>
      </c>
      <c r="M85" s="19">
        <f>M77+M75+M79+M81+M83</f>
        <v>709992.28261999995</v>
      </c>
    </row>
    <row r="86" spans="1:13" ht="12.75" customHeight="1" x14ac:dyDescent="0.15">
      <c r="A86" s="4"/>
      <c r="D86" s="5"/>
      <c r="E86" s="5"/>
      <c r="F86" s="4"/>
      <c r="I86" s="5"/>
      <c r="L86" s="5"/>
      <c r="M86" s="5"/>
    </row>
    <row r="87" spans="1:13" x14ac:dyDescent="0.15">
      <c r="A87" s="53" t="s">
        <v>1</v>
      </c>
      <c r="B87" s="53"/>
      <c r="C87" s="53"/>
    </row>
    <row r="88" spans="1:13" x14ac:dyDescent="0.15">
      <c r="A88" s="56" t="s">
        <v>37</v>
      </c>
      <c r="B88" s="56"/>
      <c r="C88" s="56"/>
      <c r="G88" s="4"/>
      <c r="H88" s="4"/>
      <c r="I88" s="4"/>
      <c r="J88" s="4"/>
      <c r="K88" s="4"/>
      <c r="L88" s="4"/>
    </row>
    <row r="89" spans="1:13" x14ac:dyDescent="0.15">
      <c r="A89" s="57" t="s">
        <v>28</v>
      </c>
      <c r="B89" s="57"/>
      <c r="C89" s="57"/>
      <c r="D89" s="57"/>
      <c r="G89" s="58" t="s">
        <v>4</v>
      </c>
      <c r="H89" s="58"/>
      <c r="I89" s="58"/>
      <c r="J89" s="59" t="s">
        <v>5</v>
      </c>
      <c r="K89" s="59"/>
      <c r="L89" s="59"/>
    </row>
    <row r="90" spans="1:13" ht="39.75" customHeight="1" x14ac:dyDescent="0.15">
      <c r="A90" s="60" t="s">
        <v>6</v>
      </c>
      <c r="B90" s="60" t="s">
        <v>7</v>
      </c>
      <c r="C90" s="61" t="s">
        <v>8</v>
      </c>
      <c r="D90" s="62" t="s">
        <v>9</v>
      </c>
      <c r="E90" s="60" t="s">
        <v>10</v>
      </c>
      <c r="F90" s="63" t="s">
        <v>11</v>
      </c>
      <c r="G90" s="64" t="s">
        <v>12</v>
      </c>
      <c r="H90" s="64" t="s">
        <v>13</v>
      </c>
      <c r="I90" s="65" t="s">
        <v>14</v>
      </c>
      <c r="J90" s="64" t="s">
        <v>15</v>
      </c>
      <c r="K90" s="64" t="s">
        <v>16</v>
      </c>
      <c r="L90" s="64" t="s">
        <v>17</v>
      </c>
      <c r="M90" s="52" t="s">
        <v>18</v>
      </c>
    </row>
    <row r="91" spans="1:13" ht="29.25" customHeight="1" x14ac:dyDescent="0.15">
      <c r="A91" s="60"/>
      <c r="B91" s="60"/>
      <c r="C91" s="61"/>
      <c r="D91" s="62"/>
      <c r="E91" s="60"/>
      <c r="F91" s="63"/>
      <c r="G91" s="64"/>
      <c r="H91" s="64"/>
      <c r="I91" s="65"/>
      <c r="J91" s="64"/>
      <c r="K91" s="64"/>
      <c r="L91" s="64"/>
      <c r="M91" s="52"/>
    </row>
    <row r="92" spans="1:13" x14ac:dyDescent="0.15">
      <c r="A92" s="53" t="s">
        <v>26</v>
      </c>
      <c r="B92" s="6" t="s">
        <v>20</v>
      </c>
      <c r="C92" s="7"/>
      <c r="D92" s="8"/>
      <c r="E92" s="9"/>
      <c r="F92" s="10"/>
      <c r="G92" s="50">
        <v>30.32</v>
      </c>
      <c r="H92" s="54">
        <v>4.9829999999999999E-2</v>
      </c>
      <c r="I92" s="55">
        <f>G92*(F92+F93)+H92*(D92+D93)</f>
        <v>14488.097520000001</v>
      </c>
      <c r="J92" s="9"/>
      <c r="K92" s="13"/>
      <c r="L92" s="14"/>
      <c r="M92" s="55">
        <f>I92+L92+L93</f>
        <v>14488.097520000001</v>
      </c>
    </row>
    <row r="93" spans="1:13" x14ac:dyDescent="0.15">
      <c r="A93" s="53"/>
      <c r="B93" s="6" t="s">
        <v>21</v>
      </c>
      <c r="C93" s="7">
        <v>2</v>
      </c>
      <c r="D93" s="8">
        <v>261544</v>
      </c>
      <c r="E93" s="9"/>
      <c r="F93" s="10">
        <v>48</v>
      </c>
      <c r="G93" s="50"/>
      <c r="H93" s="54"/>
      <c r="I93" s="55" t="e">
        <f>G93*(F93+#REF!)+H93*(D93+#REF!)</f>
        <v>#REF!</v>
      </c>
      <c r="J93" s="9"/>
      <c r="K93" s="13"/>
      <c r="L93" s="14"/>
      <c r="M93" s="55" t="e">
        <f>I93+L93+#REF!</f>
        <v>#REF!</v>
      </c>
    </row>
    <row r="94" spans="1:13" x14ac:dyDescent="0.15">
      <c r="A94" s="53" t="s">
        <v>19</v>
      </c>
      <c r="B94" s="6" t="s">
        <v>20</v>
      </c>
      <c r="C94" s="7"/>
      <c r="D94" s="8"/>
      <c r="E94" s="9"/>
      <c r="F94" s="10"/>
      <c r="G94" s="50">
        <v>213.9</v>
      </c>
      <c r="H94" s="54">
        <v>4.3279999999999999E-2</v>
      </c>
      <c r="I94" s="55">
        <f>G94*(F94+F95)+H94*(D94+D95)</f>
        <v>34688.63248</v>
      </c>
      <c r="J94" s="9"/>
      <c r="K94" s="13"/>
      <c r="L94" s="14"/>
      <c r="M94" s="55">
        <f>I94+L94+L95</f>
        <v>34688.63248</v>
      </c>
    </row>
    <row r="95" spans="1:13" x14ac:dyDescent="0.15">
      <c r="A95" s="53"/>
      <c r="B95" s="6" t="s">
        <v>21</v>
      </c>
      <c r="C95" s="7">
        <v>2</v>
      </c>
      <c r="D95" s="8">
        <v>564266</v>
      </c>
      <c r="E95" s="9"/>
      <c r="F95" s="10">
        <v>48</v>
      </c>
      <c r="G95" s="50"/>
      <c r="H95" s="54"/>
      <c r="I95" s="55" t="e">
        <f>G95*(F95+#REF!)+H95*(D95+#REF!)</f>
        <v>#REF!</v>
      </c>
      <c r="J95" s="9"/>
      <c r="K95" s="13"/>
      <c r="L95" s="14"/>
      <c r="M95" s="55" t="e">
        <f>I95+L95+#REF!</f>
        <v>#REF!</v>
      </c>
    </row>
    <row r="96" spans="1:13" x14ac:dyDescent="0.15">
      <c r="A96" s="53" t="s">
        <v>27</v>
      </c>
      <c r="B96" s="6" t="s">
        <v>20</v>
      </c>
      <c r="C96" s="7">
        <v>2</v>
      </c>
      <c r="D96" s="8">
        <v>1953930</v>
      </c>
      <c r="E96" s="9">
        <v>10389360</v>
      </c>
      <c r="F96" s="10">
        <v>48</v>
      </c>
      <c r="G96" s="50">
        <v>7.9299999999999995E-3</v>
      </c>
      <c r="H96" s="54">
        <v>2.215E-2</v>
      </c>
      <c r="I96" s="55">
        <f>G96*(E96+E97)+H96*(D96+D97)</f>
        <v>125667.17429999998</v>
      </c>
      <c r="J96" s="9"/>
      <c r="K96" s="13"/>
      <c r="L96" s="14"/>
      <c r="M96" s="55">
        <f>I96+L96+L97</f>
        <v>125667.17429999998</v>
      </c>
    </row>
    <row r="97" spans="1:13" x14ac:dyDescent="0.15">
      <c r="A97" s="53"/>
      <c r="B97" s="6" t="s">
        <v>21</v>
      </c>
      <c r="C97" s="7"/>
      <c r="D97" s="8"/>
      <c r="E97" s="9"/>
      <c r="F97" s="10"/>
      <c r="G97" s="50"/>
      <c r="H97" s="54"/>
      <c r="I97" s="55" t="e">
        <f>G97*(F97+#REF!)+H97*(D97+#REF!)</f>
        <v>#REF!</v>
      </c>
      <c r="J97" s="9"/>
      <c r="K97" s="13"/>
      <c r="L97" s="14"/>
      <c r="M97" s="55" t="e">
        <f>I97+L97+#REF!</f>
        <v>#REF!</v>
      </c>
    </row>
    <row r="98" spans="1:13" x14ac:dyDescent="0.15">
      <c r="A98" s="49" t="s">
        <v>23</v>
      </c>
      <c r="B98" s="49" t="s">
        <v>23</v>
      </c>
      <c r="C98" s="15">
        <f>SUM(C92:C97)</f>
        <v>6</v>
      </c>
      <c r="D98" s="16">
        <f>SUM(D92:D97)</f>
        <v>2779740</v>
      </c>
      <c r="E98" s="16">
        <f>SUM(E92:E97)</f>
        <v>10389360</v>
      </c>
      <c r="F98" s="17">
        <f>SUM(F92:F97)</f>
        <v>144</v>
      </c>
      <c r="G98" s="50"/>
      <c r="H98" s="50"/>
      <c r="I98" s="18">
        <f>I92+I96</f>
        <v>140155.27181999999</v>
      </c>
      <c r="J98" s="50"/>
      <c r="K98" s="50"/>
      <c r="L98" s="19">
        <f>SUM(L92:L97)</f>
        <v>0</v>
      </c>
      <c r="M98" s="19">
        <f>M92+M96</f>
        <v>140155.27181999999</v>
      </c>
    </row>
    <row r="99" spans="1:13" x14ac:dyDescent="0.15">
      <c r="A99" s="4"/>
    </row>
    <row r="101" spans="1:13" x14ac:dyDescent="0.15">
      <c r="A101" s="68" t="s">
        <v>30</v>
      </c>
      <c r="B101" s="68"/>
      <c r="C101" s="68"/>
      <c r="D101" s="68"/>
      <c r="G101" s="4"/>
      <c r="H101" s="4"/>
      <c r="I101" s="4"/>
      <c r="J101" s="4"/>
      <c r="K101" s="4"/>
      <c r="L101" s="4"/>
    </row>
    <row r="102" spans="1:13" x14ac:dyDescent="0.15">
      <c r="A102" s="69" t="s">
        <v>39</v>
      </c>
      <c r="B102" s="69"/>
      <c r="C102" s="69"/>
      <c r="D102" s="23"/>
      <c r="G102" s="58" t="s">
        <v>4</v>
      </c>
      <c r="H102" s="58"/>
      <c r="I102" s="58"/>
      <c r="J102" s="59" t="s">
        <v>5</v>
      </c>
      <c r="K102" s="59"/>
      <c r="L102" s="59"/>
    </row>
    <row r="103" spans="1:13" ht="36" customHeight="1" x14ac:dyDescent="0.15">
      <c r="A103" s="60" t="s">
        <v>6</v>
      </c>
      <c r="B103" s="60" t="s">
        <v>7</v>
      </c>
      <c r="C103" s="62"/>
      <c r="D103" s="62" t="s">
        <v>9</v>
      </c>
      <c r="E103" s="60" t="s">
        <v>10</v>
      </c>
      <c r="F103" s="63" t="s">
        <v>11</v>
      </c>
      <c r="G103" s="64" t="s">
        <v>12</v>
      </c>
      <c r="H103" s="64" t="s">
        <v>13</v>
      </c>
      <c r="I103" s="65" t="s">
        <v>14</v>
      </c>
      <c r="J103" s="64" t="s">
        <v>15</v>
      </c>
      <c r="K103" s="64" t="s">
        <v>16</v>
      </c>
      <c r="L103" s="70" t="s">
        <v>17</v>
      </c>
      <c r="M103" s="66" t="s">
        <v>18</v>
      </c>
    </row>
    <row r="104" spans="1:13" ht="36" customHeight="1" x14ac:dyDescent="0.15">
      <c r="A104" s="60"/>
      <c r="B104" s="60"/>
      <c r="C104" s="62"/>
      <c r="D104" s="62"/>
      <c r="E104" s="60"/>
      <c r="F104" s="63"/>
      <c r="G104" s="64"/>
      <c r="H104" s="64"/>
      <c r="I104" s="65"/>
      <c r="J104" s="64"/>
      <c r="K104" s="64"/>
      <c r="L104" s="70"/>
      <c r="M104" s="66" t="e">
        <f>I104+L104+#REF!</f>
        <v>#REF!</v>
      </c>
    </row>
    <row r="105" spans="1:13" ht="36.75" customHeight="1" x14ac:dyDescent="0.15">
      <c r="A105" s="60" t="s">
        <v>26</v>
      </c>
      <c r="B105" s="60" t="s">
        <v>21</v>
      </c>
      <c r="C105" s="24" t="s">
        <v>32</v>
      </c>
      <c r="D105" s="24">
        <f>D107*22.9%</f>
        <v>22155.291999999998</v>
      </c>
      <c r="E105" s="24"/>
      <c r="F105" s="67">
        <v>24</v>
      </c>
      <c r="G105" s="54">
        <v>30.32</v>
      </c>
      <c r="H105" s="54">
        <v>4.9829999999999999E-2</v>
      </c>
      <c r="I105" s="9">
        <f>G105*F105+H105*D107</f>
        <v>5548.6328400000002</v>
      </c>
      <c r="J105" s="54"/>
      <c r="K105" s="12"/>
      <c r="L105" s="14"/>
      <c r="M105" s="25">
        <f>I105+L105</f>
        <v>5548.6328400000002</v>
      </c>
    </row>
    <row r="106" spans="1:13" ht="60" x14ac:dyDescent="0.15">
      <c r="A106" s="60"/>
      <c r="B106" s="60"/>
      <c r="C106" s="24" t="s">
        <v>33</v>
      </c>
      <c r="D106" s="24">
        <f>D107*77.1%</f>
        <v>74592.707999999984</v>
      </c>
      <c r="E106" s="24"/>
      <c r="F106" s="67">
        <v>26</v>
      </c>
      <c r="G106" s="54">
        <v>30.32</v>
      </c>
      <c r="H106" s="54">
        <v>4.9829999999999999E-2</v>
      </c>
      <c r="I106" s="9">
        <v>0</v>
      </c>
      <c r="J106" s="54"/>
      <c r="K106" s="12"/>
      <c r="L106" s="14"/>
      <c r="M106" s="25">
        <f>L106</f>
        <v>0</v>
      </c>
    </row>
    <row r="107" spans="1:13" x14ac:dyDescent="0.15">
      <c r="A107" s="49" t="s">
        <v>23</v>
      </c>
      <c r="B107" s="49"/>
      <c r="C107" s="5"/>
      <c r="D107" s="26">
        <v>96748</v>
      </c>
      <c r="E107" s="26"/>
      <c r="F107" s="27">
        <v>24</v>
      </c>
      <c r="G107" s="11"/>
      <c r="H107" s="11"/>
      <c r="I107" s="18">
        <f>I105</f>
        <v>5548.6328400000002</v>
      </c>
      <c r="J107" s="50"/>
      <c r="K107" s="50"/>
      <c r="L107" s="28">
        <f>SUM(L105:L106)</f>
        <v>0</v>
      </c>
      <c r="M107" s="29">
        <f>M105+M106</f>
        <v>5548.6328400000002</v>
      </c>
    </row>
    <row r="109" spans="1:13" x14ac:dyDescent="0.15">
      <c r="A109" s="68" t="s">
        <v>30</v>
      </c>
      <c r="B109" s="68"/>
      <c r="C109" s="68"/>
      <c r="D109" s="68"/>
      <c r="G109" s="73"/>
      <c r="H109" s="73"/>
      <c r="I109" s="73"/>
      <c r="J109" s="73"/>
      <c r="K109" s="73"/>
      <c r="L109" s="73"/>
    </row>
    <row r="110" spans="1:13" x14ac:dyDescent="0.15">
      <c r="A110" s="69" t="s">
        <v>40</v>
      </c>
      <c r="B110" s="69"/>
      <c r="C110" s="69"/>
      <c r="D110" s="23"/>
      <c r="G110" s="58" t="s">
        <v>4</v>
      </c>
      <c r="H110" s="58"/>
      <c r="I110" s="58"/>
      <c r="J110" s="59" t="s">
        <v>5</v>
      </c>
      <c r="K110" s="59"/>
      <c r="L110" s="59"/>
    </row>
    <row r="111" spans="1:13" ht="36" customHeight="1" x14ac:dyDescent="0.15">
      <c r="A111" s="60" t="s">
        <v>6</v>
      </c>
      <c r="B111" s="60" t="s">
        <v>7</v>
      </c>
      <c r="C111" s="62"/>
      <c r="D111" s="62" t="s">
        <v>9</v>
      </c>
      <c r="E111" s="60" t="s">
        <v>10</v>
      </c>
      <c r="F111" s="63" t="s">
        <v>11</v>
      </c>
      <c r="G111" s="64" t="s">
        <v>12</v>
      </c>
      <c r="H111" s="64" t="s">
        <v>13</v>
      </c>
      <c r="I111" s="65" t="s">
        <v>14</v>
      </c>
      <c r="J111" s="64" t="s">
        <v>15</v>
      </c>
      <c r="K111" s="64" t="s">
        <v>16</v>
      </c>
      <c r="L111" s="70" t="s">
        <v>17</v>
      </c>
      <c r="M111" s="66" t="s">
        <v>18</v>
      </c>
    </row>
    <row r="112" spans="1:13" ht="36" customHeight="1" x14ac:dyDescent="0.15">
      <c r="A112" s="60"/>
      <c r="B112" s="60"/>
      <c r="C112" s="62"/>
      <c r="D112" s="62"/>
      <c r="E112" s="60"/>
      <c r="F112" s="63"/>
      <c r="G112" s="64"/>
      <c r="H112" s="64"/>
      <c r="I112" s="65"/>
      <c r="J112" s="64"/>
      <c r="K112" s="64"/>
      <c r="L112" s="70"/>
      <c r="M112" s="66" t="e">
        <f>I112+L112+#REF!</f>
        <v>#REF!</v>
      </c>
    </row>
    <row r="113" spans="1:1024" ht="36.75" customHeight="1" x14ac:dyDescent="0.15">
      <c r="A113" s="60" t="s">
        <v>26</v>
      </c>
      <c r="B113" s="60" t="s">
        <v>21</v>
      </c>
      <c r="C113" s="24" t="s">
        <v>32</v>
      </c>
      <c r="D113" s="24">
        <f>D115*28.88%</f>
        <v>29871.161599999999</v>
      </c>
      <c r="E113" s="24"/>
      <c r="F113" s="67">
        <v>24</v>
      </c>
      <c r="G113" s="54">
        <v>30.32</v>
      </c>
      <c r="H113" s="54">
        <v>4.9829999999999999E-2</v>
      </c>
      <c r="I113" s="9">
        <f>G113*F113+H113*D115</f>
        <v>5881.6965600000003</v>
      </c>
      <c r="J113" s="54"/>
      <c r="K113" s="12"/>
      <c r="L113" s="14"/>
      <c r="M113" s="25">
        <f>I113+L113</f>
        <v>5881.6965600000003</v>
      </c>
    </row>
    <row r="114" spans="1:1024" ht="60" x14ac:dyDescent="0.15">
      <c r="A114" s="60"/>
      <c r="B114" s="60"/>
      <c r="C114" s="24" t="s">
        <v>33</v>
      </c>
      <c r="D114" s="24">
        <f>D115*71.12%</f>
        <v>73560.838400000008</v>
      </c>
      <c r="E114" s="24"/>
      <c r="F114" s="67">
        <v>26</v>
      </c>
      <c r="G114" s="54">
        <v>30.32</v>
      </c>
      <c r="H114" s="54">
        <v>4.9829999999999999E-2</v>
      </c>
      <c r="I114" s="9">
        <v>0</v>
      </c>
      <c r="J114" s="54"/>
      <c r="K114" s="12"/>
      <c r="L114" s="14"/>
      <c r="M114" s="25">
        <f>L114</f>
        <v>0</v>
      </c>
    </row>
    <row r="115" spans="1:1024" x14ac:dyDescent="0.15">
      <c r="A115" s="49" t="s">
        <v>23</v>
      </c>
      <c r="B115" s="49"/>
      <c r="C115" s="5"/>
      <c r="D115" s="26">
        <v>103432</v>
      </c>
      <c r="E115" s="26"/>
      <c r="F115" s="27">
        <v>24</v>
      </c>
      <c r="G115" s="11"/>
      <c r="H115" s="11"/>
      <c r="I115" s="18">
        <f>I113</f>
        <v>5881.6965600000003</v>
      </c>
      <c r="J115" s="50"/>
      <c r="K115" s="50"/>
      <c r="L115" s="28">
        <f>SUM(L113:L114)</f>
        <v>0</v>
      </c>
      <c r="M115" s="29">
        <f>M113+M114</f>
        <v>5881.6965600000003</v>
      </c>
    </row>
    <row r="117" spans="1:1024" x14ac:dyDescent="0.15">
      <c r="A117" s="68" t="s">
        <v>30</v>
      </c>
      <c r="B117" s="68"/>
      <c r="C117" s="68"/>
      <c r="D117" s="68"/>
      <c r="G117" s="4"/>
      <c r="H117" s="4"/>
      <c r="I117" s="4"/>
      <c r="J117" s="4"/>
      <c r="K117" s="4"/>
      <c r="L117" s="4"/>
    </row>
    <row r="118" spans="1:1024" x14ac:dyDescent="0.15">
      <c r="A118" s="69" t="s">
        <v>41</v>
      </c>
      <c r="B118" s="69"/>
      <c r="C118" s="69"/>
      <c r="D118" s="23"/>
      <c r="G118" s="58" t="s">
        <v>4</v>
      </c>
      <c r="H118" s="58"/>
      <c r="I118" s="58"/>
      <c r="J118" s="59" t="s">
        <v>5</v>
      </c>
      <c r="K118" s="59"/>
      <c r="L118" s="59"/>
    </row>
    <row r="119" spans="1:1024" ht="36" customHeight="1" x14ac:dyDescent="0.15">
      <c r="A119" s="60" t="s">
        <v>6</v>
      </c>
      <c r="B119" s="60" t="s">
        <v>7</v>
      </c>
      <c r="C119" s="62"/>
      <c r="D119" s="62" t="s">
        <v>9</v>
      </c>
      <c r="E119" s="60" t="s">
        <v>10</v>
      </c>
      <c r="F119" s="63" t="s">
        <v>11</v>
      </c>
      <c r="G119" s="64" t="s">
        <v>12</v>
      </c>
      <c r="H119" s="64" t="s">
        <v>13</v>
      </c>
      <c r="I119" s="65" t="s">
        <v>14</v>
      </c>
      <c r="J119" s="64" t="s">
        <v>15</v>
      </c>
      <c r="K119" s="64" t="s">
        <v>16</v>
      </c>
      <c r="L119" s="70" t="s">
        <v>17</v>
      </c>
      <c r="M119" s="66" t="s">
        <v>18</v>
      </c>
    </row>
    <row r="120" spans="1:1024" ht="36" customHeight="1" x14ac:dyDescent="0.15">
      <c r="A120" s="60"/>
      <c r="B120" s="60"/>
      <c r="C120" s="62"/>
      <c r="D120" s="62"/>
      <c r="E120" s="60"/>
      <c r="F120" s="63"/>
      <c r="G120" s="64"/>
      <c r="H120" s="64"/>
      <c r="I120" s="65"/>
      <c r="J120" s="64"/>
      <c r="K120" s="64"/>
      <c r="L120" s="70"/>
      <c r="M120" s="66" t="e">
        <f>I120+L120+#REF!</f>
        <v>#REF!</v>
      </c>
    </row>
    <row r="121" spans="1:1024" ht="36.75" customHeight="1" x14ac:dyDescent="0.15">
      <c r="A121" s="60" t="s">
        <v>22</v>
      </c>
      <c r="B121" s="60" t="s">
        <v>21</v>
      </c>
      <c r="C121" s="24" t="s">
        <v>32</v>
      </c>
      <c r="D121" s="24">
        <f>D123*60%</f>
        <v>1476000</v>
      </c>
      <c r="E121" s="24">
        <f>E123*60%</f>
        <v>13844304</v>
      </c>
      <c r="F121" s="67">
        <v>24</v>
      </c>
      <c r="G121" s="54">
        <v>7.4700000000000001E-3</v>
      </c>
      <c r="H121" s="54">
        <v>2.1989999999999999E-2</v>
      </c>
      <c r="I121" s="9">
        <f>G121*E123+H121*D123</f>
        <v>226456.98480000001</v>
      </c>
      <c r="J121" s="54"/>
      <c r="K121" s="12"/>
      <c r="L121" s="14"/>
      <c r="M121" s="25">
        <f>I121+L121</f>
        <v>226456.98480000001</v>
      </c>
    </row>
    <row r="122" spans="1:1024" ht="60" x14ac:dyDescent="0.15">
      <c r="A122" s="60"/>
      <c r="B122" s="60"/>
      <c r="C122" s="24" t="s">
        <v>33</v>
      </c>
      <c r="D122" s="24">
        <f>D123*40%</f>
        <v>984000</v>
      </c>
      <c r="E122" s="24">
        <f>E123*40%</f>
        <v>9229536</v>
      </c>
      <c r="F122" s="67">
        <v>26</v>
      </c>
      <c r="G122" s="54">
        <v>30.32</v>
      </c>
      <c r="H122" s="54">
        <v>4.9829999999999999E-2</v>
      </c>
      <c r="I122" s="9">
        <v>0</v>
      </c>
      <c r="J122" s="54"/>
      <c r="K122" s="12"/>
      <c r="L122" s="14"/>
      <c r="M122" s="25">
        <f>L122</f>
        <v>0</v>
      </c>
    </row>
    <row r="123" spans="1:1024" x14ac:dyDescent="0.15">
      <c r="A123" s="49" t="s">
        <v>23</v>
      </c>
      <c r="B123" s="49"/>
      <c r="C123" s="5"/>
      <c r="D123" s="26">
        <v>2460000</v>
      </c>
      <c r="E123" s="26">
        <v>23073840</v>
      </c>
      <c r="F123" s="27">
        <v>24</v>
      </c>
      <c r="G123" s="11"/>
      <c r="H123" s="11"/>
      <c r="I123" s="18">
        <f>I121</f>
        <v>226456.98480000001</v>
      </c>
      <c r="J123" s="50"/>
      <c r="K123" s="50"/>
      <c r="L123" s="28">
        <f>SUM(L121:L122)</f>
        <v>0</v>
      </c>
      <c r="M123" s="29">
        <f>M121+M122</f>
        <v>226456.98480000001</v>
      </c>
    </row>
    <row r="126" spans="1:1024" s="34" customFormat="1" x14ac:dyDescent="0.15">
      <c r="A126" s="21"/>
      <c r="B126" s="21"/>
      <c r="C126" s="21"/>
      <c r="D126" s="21"/>
      <c r="E126" s="21"/>
      <c r="F126" s="30"/>
      <c r="G126" s="21"/>
      <c r="H126" s="21"/>
      <c r="I126" s="3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21"/>
      <c r="BG126" s="21"/>
      <c r="BH126" s="21"/>
      <c r="BI126" s="21"/>
      <c r="BJ126" s="21"/>
      <c r="BK126" s="21"/>
      <c r="BL126" s="21"/>
      <c r="BM126" s="21"/>
      <c r="BN126" s="21"/>
      <c r="BO126" s="21"/>
      <c r="BP126" s="21"/>
      <c r="BQ126" s="21"/>
      <c r="BR126" s="21"/>
      <c r="BS126" s="21"/>
      <c r="BT126" s="21"/>
      <c r="BU126" s="21"/>
      <c r="BV126" s="21"/>
      <c r="BW126" s="21"/>
      <c r="BX126" s="21"/>
      <c r="BY126" s="21"/>
      <c r="BZ126" s="21"/>
      <c r="CA126" s="21"/>
      <c r="CB126" s="21"/>
      <c r="CC126" s="21"/>
      <c r="CD126" s="21"/>
      <c r="CE126" s="21"/>
      <c r="CF126" s="21"/>
      <c r="CG126" s="21"/>
      <c r="CH126" s="21"/>
      <c r="CI126" s="21"/>
      <c r="CJ126" s="21"/>
      <c r="CK126" s="21"/>
      <c r="CL126" s="21"/>
      <c r="CM126" s="21"/>
      <c r="CN126" s="21"/>
      <c r="CO126" s="21"/>
      <c r="CP126" s="21"/>
      <c r="CQ126" s="21"/>
      <c r="CR126" s="21"/>
      <c r="CS126" s="21"/>
      <c r="CT126" s="21"/>
      <c r="CU126" s="21"/>
      <c r="CV126" s="21"/>
      <c r="CW126" s="21"/>
      <c r="CX126" s="21"/>
      <c r="CY126" s="21"/>
      <c r="CZ126" s="21"/>
      <c r="DA126" s="21"/>
      <c r="DB126" s="21"/>
      <c r="DC126" s="21"/>
      <c r="DD126" s="21"/>
      <c r="DE126" s="21"/>
      <c r="DF126" s="21"/>
      <c r="DG126" s="21"/>
      <c r="DH126" s="21"/>
      <c r="DI126" s="21"/>
      <c r="DJ126" s="21"/>
      <c r="DK126" s="21"/>
      <c r="DL126" s="21"/>
      <c r="DM126" s="21"/>
      <c r="DN126" s="21"/>
      <c r="DO126" s="21"/>
      <c r="DP126" s="21"/>
      <c r="DQ126" s="21"/>
      <c r="DR126" s="21"/>
      <c r="DS126" s="21"/>
      <c r="DT126" s="21"/>
      <c r="DU126" s="21"/>
      <c r="DV126" s="21"/>
      <c r="DW126" s="21"/>
      <c r="DX126" s="21"/>
      <c r="DY126" s="21"/>
      <c r="DZ126" s="21"/>
      <c r="EA126" s="21"/>
      <c r="EB126" s="21"/>
      <c r="EC126" s="21"/>
      <c r="ED126" s="21"/>
      <c r="EE126" s="21"/>
      <c r="EF126" s="21"/>
      <c r="EG126" s="21"/>
      <c r="EH126" s="21"/>
      <c r="EI126" s="21"/>
      <c r="EJ126" s="21"/>
      <c r="EK126" s="21"/>
      <c r="EL126" s="21"/>
      <c r="EM126" s="21"/>
      <c r="EN126" s="21"/>
      <c r="EO126" s="21"/>
      <c r="EP126" s="21"/>
      <c r="EQ126" s="21"/>
      <c r="ER126" s="21"/>
      <c r="ES126" s="21"/>
      <c r="ET126" s="21"/>
      <c r="EU126" s="21"/>
      <c r="EV126" s="21"/>
      <c r="EW126" s="21"/>
      <c r="EX126" s="21"/>
      <c r="EY126" s="21"/>
      <c r="EZ126" s="21"/>
      <c r="FA126" s="21"/>
      <c r="FB126" s="21"/>
      <c r="FC126" s="21"/>
      <c r="FD126" s="21"/>
      <c r="FE126" s="21"/>
      <c r="FF126" s="21"/>
      <c r="FG126" s="21"/>
      <c r="FH126" s="21"/>
      <c r="FI126" s="21"/>
      <c r="FJ126" s="21"/>
      <c r="FK126" s="21"/>
      <c r="FL126" s="21"/>
      <c r="FM126" s="21"/>
      <c r="FN126" s="21"/>
      <c r="FO126" s="21"/>
      <c r="FP126" s="21"/>
      <c r="FQ126" s="21"/>
      <c r="FR126" s="21"/>
      <c r="FS126" s="21"/>
      <c r="FT126" s="21"/>
      <c r="FU126" s="21"/>
      <c r="FV126" s="21"/>
      <c r="FW126" s="21"/>
      <c r="FX126" s="21"/>
      <c r="FY126" s="21"/>
      <c r="FZ126" s="21"/>
      <c r="GA126" s="21"/>
      <c r="GB126" s="21"/>
      <c r="GC126" s="21"/>
      <c r="GD126" s="21"/>
      <c r="GE126" s="21"/>
      <c r="GF126" s="21"/>
      <c r="GG126" s="21"/>
      <c r="GH126" s="21"/>
      <c r="GI126" s="21"/>
      <c r="GJ126" s="21"/>
      <c r="GK126" s="21"/>
      <c r="GL126" s="21"/>
      <c r="GM126" s="21"/>
      <c r="GN126" s="21"/>
      <c r="GO126" s="21"/>
      <c r="GP126" s="21"/>
      <c r="GQ126" s="21"/>
      <c r="GR126" s="21"/>
      <c r="GS126" s="21"/>
      <c r="GT126" s="21"/>
      <c r="GU126" s="21"/>
      <c r="GV126" s="21"/>
      <c r="GW126" s="21"/>
      <c r="GX126" s="21"/>
      <c r="GY126" s="21"/>
      <c r="GZ126" s="21"/>
      <c r="HA126" s="21"/>
      <c r="HB126" s="21"/>
      <c r="HC126" s="21"/>
      <c r="HD126" s="21"/>
      <c r="HE126" s="21"/>
      <c r="HF126" s="21"/>
      <c r="HG126" s="21"/>
      <c r="HH126" s="21"/>
      <c r="HI126" s="21"/>
      <c r="HJ126" s="21"/>
      <c r="HK126" s="21"/>
      <c r="HL126" s="21"/>
      <c r="HM126" s="21"/>
      <c r="HN126" s="21"/>
      <c r="HO126" s="21"/>
      <c r="HP126" s="21"/>
      <c r="HQ126" s="21"/>
      <c r="HR126" s="21"/>
      <c r="HS126" s="21"/>
      <c r="HT126" s="21"/>
      <c r="HU126" s="21"/>
      <c r="HV126" s="21"/>
      <c r="HW126" s="21"/>
      <c r="HX126" s="21"/>
      <c r="HY126" s="21"/>
      <c r="HZ126" s="21"/>
      <c r="IA126" s="21"/>
      <c r="IB126" s="21"/>
      <c r="IC126" s="21"/>
      <c r="ID126" s="21"/>
      <c r="IE126" s="21"/>
      <c r="IF126" s="21"/>
      <c r="IG126" s="21"/>
      <c r="IH126" s="21"/>
      <c r="II126" s="21"/>
      <c r="IJ126" s="21"/>
      <c r="IK126" s="21"/>
      <c r="IL126" s="21"/>
      <c r="IM126" s="21"/>
      <c r="IN126" s="21"/>
      <c r="IO126" s="21"/>
      <c r="IP126" s="21"/>
      <c r="IQ126" s="21"/>
      <c r="IR126" s="21"/>
      <c r="IS126" s="21"/>
      <c r="IT126" s="21"/>
      <c r="IU126" s="21"/>
      <c r="IV126" s="21"/>
      <c r="IW126" s="21"/>
      <c r="IX126" s="21"/>
      <c r="IY126" s="21"/>
      <c r="IZ126" s="21"/>
      <c r="JA126" s="21"/>
      <c r="JB126" s="21"/>
      <c r="JC126" s="21"/>
      <c r="JD126" s="21"/>
      <c r="JE126" s="21"/>
      <c r="JF126" s="21"/>
      <c r="JG126" s="21"/>
      <c r="JH126" s="21"/>
      <c r="JI126" s="21"/>
      <c r="JJ126" s="21"/>
      <c r="JK126" s="21"/>
      <c r="JL126" s="21"/>
      <c r="JM126" s="21"/>
      <c r="JN126" s="21"/>
      <c r="JO126" s="21"/>
      <c r="JP126" s="21"/>
      <c r="JQ126" s="21"/>
      <c r="JR126" s="21"/>
      <c r="JS126" s="21"/>
      <c r="JT126" s="21"/>
      <c r="JU126" s="21"/>
      <c r="JV126" s="21"/>
      <c r="JW126" s="21"/>
      <c r="JX126" s="21"/>
      <c r="JY126" s="21"/>
      <c r="JZ126" s="21"/>
      <c r="KA126" s="21"/>
      <c r="KB126" s="21"/>
      <c r="KC126" s="21"/>
      <c r="KD126" s="21"/>
      <c r="KE126" s="21"/>
      <c r="KF126" s="21"/>
      <c r="KG126" s="21"/>
      <c r="KH126" s="21"/>
      <c r="KI126" s="21"/>
      <c r="KJ126" s="21"/>
      <c r="KK126" s="21"/>
      <c r="KL126" s="21"/>
      <c r="KM126" s="21"/>
      <c r="KN126" s="21"/>
      <c r="KO126" s="21"/>
      <c r="KP126" s="21"/>
      <c r="KQ126" s="21"/>
      <c r="KR126" s="21"/>
      <c r="KS126" s="21"/>
      <c r="KT126" s="21"/>
      <c r="KU126" s="21"/>
      <c r="KV126" s="21"/>
      <c r="KW126" s="21"/>
      <c r="KX126" s="21"/>
      <c r="KY126" s="21"/>
      <c r="KZ126" s="21"/>
      <c r="LA126" s="21"/>
      <c r="LB126" s="21"/>
      <c r="LC126" s="21"/>
      <c r="LD126" s="21"/>
      <c r="LE126" s="21"/>
      <c r="LF126" s="21"/>
      <c r="LG126" s="21"/>
      <c r="LH126" s="21"/>
      <c r="LI126" s="21"/>
      <c r="LJ126" s="21"/>
      <c r="LK126" s="21"/>
      <c r="LL126" s="21"/>
      <c r="LM126" s="21"/>
      <c r="LN126" s="21"/>
      <c r="LO126" s="21"/>
      <c r="LP126" s="21"/>
      <c r="LQ126" s="21"/>
      <c r="LR126" s="21"/>
      <c r="LS126" s="21"/>
      <c r="LT126" s="21"/>
      <c r="LU126" s="21"/>
      <c r="LV126" s="21"/>
      <c r="LW126" s="21"/>
      <c r="LX126" s="21"/>
      <c r="LY126" s="21"/>
      <c r="LZ126" s="21"/>
      <c r="MA126" s="21"/>
      <c r="MB126" s="21"/>
      <c r="MC126" s="21"/>
      <c r="MD126" s="21"/>
      <c r="ME126" s="21"/>
      <c r="MF126" s="21"/>
      <c r="MG126" s="21"/>
      <c r="MH126" s="21"/>
      <c r="MI126" s="21"/>
      <c r="MJ126" s="21"/>
      <c r="MK126" s="21"/>
      <c r="ML126" s="21"/>
      <c r="MM126" s="21"/>
      <c r="MN126" s="21"/>
      <c r="MO126" s="21"/>
      <c r="MP126" s="21"/>
      <c r="MQ126" s="21"/>
      <c r="MR126" s="21"/>
      <c r="MS126" s="21"/>
      <c r="MT126" s="21"/>
      <c r="MU126" s="21"/>
      <c r="MV126" s="21"/>
      <c r="MW126" s="21"/>
      <c r="MX126" s="21"/>
      <c r="MY126" s="21"/>
      <c r="MZ126" s="21"/>
      <c r="NA126" s="21"/>
      <c r="NB126" s="21"/>
      <c r="NC126" s="21"/>
      <c r="ND126" s="21"/>
      <c r="NE126" s="21"/>
      <c r="NF126" s="21"/>
      <c r="NG126" s="21"/>
      <c r="NH126" s="21"/>
      <c r="NI126" s="21"/>
      <c r="NJ126" s="21"/>
      <c r="NK126" s="21"/>
      <c r="NL126" s="21"/>
      <c r="NM126" s="21"/>
      <c r="NN126" s="21"/>
      <c r="NO126" s="21"/>
      <c r="NP126" s="21"/>
      <c r="NQ126" s="21"/>
      <c r="NR126" s="21"/>
      <c r="NS126" s="21"/>
      <c r="NT126" s="21"/>
      <c r="NU126" s="21"/>
      <c r="NV126" s="21"/>
      <c r="NW126" s="21"/>
      <c r="NX126" s="21"/>
      <c r="NY126" s="21"/>
      <c r="NZ126" s="21"/>
      <c r="OA126" s="21"/>
      <c r="OB126" s="21"/>
      <c r="OC126" s="21"/>
      <c r="OD126" s="21"/>
      <c r="OE126" s="21"/>
      <c r="OF126" s="21"/>
      <c r="OG126" s="21"/>
      <c r="OH126" s="21"/>
      <c r="OI126" s="21"/>
      <c r="OJ126" s="21"/>
      <c r="OK126" s="21"/>
      <c r="OL126" s="21"/>
      <c r="OM126" s="21"/>
      <c r="ON126" s="21"/>
      <c r="OO126" s="21"/>
      <c r="OP126" s="21"/>
      <c r="OQ126" s="21"/>
      <c r="OR126" s="21"/>
      <c r="OS126" s="21"/>
      <c r="OT126" s="21"/>
      <c r="OU126" s="21"/>
      <c r="OV126" s="21"/>
      <c r="OW126" s="21"/>
      <c r="OX126" s="21"/>
      <c r="OY126" s="21"/>
      <c r="OZ126" s="21"/>
      <c r="PA126" s="21"/>
      <c r="PB126" s="21"/>
      <c r="PC126" s="21"/>
      <c r="PD126" s="21"/>
      <c r="PE126" s="21"/>
      <c r="PF126" s="21"/>
      <c r="PG126" s="21"/>
      <c r="PH126" s="21"/>
      <c r="PI126" s="21"/>
      <c r="PJ126" s="21"/>
      <c r="PK126" s="21"/>
      <c r="PL126" s="21"/>
      <c r="PM126" s="21"/>
      <c r="PN126" s="21"/>
      <c r="PO126" s="21"/>
      <c r="PP126" s="21"/>
      <c r="PQ126" s="21"/>
      <c r="PR126" s="21"/>
      <c r="PS126" s="21"/>
      <c r="PT126" s="21"/>
      <c r="PU126" s="21"/>
      <c r="PV126" s="21"/>
      <c r="PW126" s="21"/>
      <c r="PX126" s="21"/>
      <c r="PY126" s="21"/>
      <c r="PZ126" s="21"/>
      <c r="QA126" s="21"/>
      <c r="QB126" s="21"/>
      <c r="QC126" s="21"/>
      <c r="QD126" s="21"/>
      <c r="QE126" s="21"/>
      <c r="QF126" s="21"/>
      <c r="QG126" s="21"/>
      <c r="QH126" s="21"/>
      <c r="QI126" s="21"/>
      <c r="QJ126" s="21"/>
      <c r="QK126" s="21"/>
      <c r="QL126" s="21"/>
      <c r="QM126" s="21"/>
      <c r="QN126" s="21"/>
      <c r="QO126" s="21"/>
      <c r="QP126" s="21"/>
      <c r="QQ126" s="21"/>
      <c r="QR126" s="21"/>
      <c r="QS126" s="21"/>
      <c r="QT126" s="21"/>
      <c r="QU126" s="21"/>
      <c r="QV126" s="21"/>
      <c r="QW126" s="21"/>
      <c r="QX126" s="21"/>
      <c r="QY126" s="21"/>
      <c r="QZ126" s="21"/>
      <c r="RA126" s="21"/>
      <c r="RB126" s="21"/>
      <c r="RC126" s="21"/>
      <c r="RD126" s="21"/>
      <c r="RE126" s="21"/>
      <c r="RF126" s="21"/>
      <c r="RG126" s="21"/>
      <c r="RH126" s="21"/>
      <c r="RI126" s="21"/>
      <c r="RJ126" s="21"/>
      <c r="RK126" s="21"/>
      <c r="RL126" s="21"/>
      <c r="RM126" s="21"/>
      <c r="RN126" s="21"/>
      <c r="RO126" s="21"/>
      <c r="RP126" s="21"/>
      <c r="RQ126" s="21"/>
      <c r="RR126" s="21"/>
      <c r="RS126" s="21"/>
      <c r="RT126" s="21"/>
      <c r="RU126" s="21"/>
      <c r="RV126" s="21"/>
      <c r="RW126" s="21"/>
      <c r="RX126" s="21"/>
      <c r="RY126" s="21"/>
      <c r="RZ126" s="21"/>
      <c r="SA126" s="21"/>
      <c r="SB126" s="21"/>
      <c r="SC126" s="21"/>
      <c r="SD126" s="21"/>
      <c r="SE126" s="21"/>
      <c r="SF126" s="21"/>
      <c r="SG126" s="21"/>
      <c r="SH126" s="21"/>
      <c r="SI126" s="21"/>
      <c r="SJ126" s="21"/>
      <c r="SK126" s="21"/>
      <c r="SL126" s="21"/>
      <c r="SM126" s="21"/>
      <c r="SN126" s="21"/>
      <c r="SO126" s="21"/>
      <c r="SP126" s="21"/>
      <c r="SQ126" s="21"/>
      <c r="SR126" s="21"/>
      <c r="SS126" s="21"/>
      <c r="ST126" s="21"/>
      <c r="SU126" s="21"/>
      <c r="SV126" s="21"/>
      <c r="SW126" s="21"/>
      <c r="SX126" s="21"/>
      <c r="SY126" s="21"/>
      <c r="SZ126" s="21"/>
      <c r="TA126" s="21"/>
      <c r="TB126" s="21"/>
      <c r="TC126" s="21"/>
      <c r="TD126" s="21"/>
      <c r="TE126" s="21"/>
      <c r="TF126" s="21"/>
      <c r="TG126" s="21"/>
      <c r="TH126" s="21"/>
      <c r="TI126" s="21"/>
      <c r="TJ126" s="21"/>
      <c r="TK126" s="21"/>
      <c r="TL126" s="21"/>
      <c r="TM126" s="21"/>
      <c r="TN126" s="21"/>
      <c r="TO126" s="21"/>
      <c r="TP126" s="21"/>
      <c r="TQ126" s="21"/>
      <c r="TR126" s="21"/>
      <c r="TS126" s="21"/>
      <c r="TT126" s="21"/>
      <c r="TU126" s="21"/>
      <c r="TV126" s="21"/>
      <c r="TW126" s="21"/>
      <c r="TX126" s="21"/>
      <c r="TY126" s="21"/>
      <c r="TZ126" s="21"/>
      <c r="UA126" s="21"/>
      <c r="UB126" s="21"/>
      <c r="UC126" s="21"/>
      <c r="UD126" s="21"/>
      <c r="UE126" s="21"/>
      <c r="UF126" s="21"/>
      <c r="UG126" s="21"/>
      <c r="UH126" s="21"/>
      <c r="UI126" s="21"/>
      <c r="UJ126" s="21"/>
      <c r="UK126" s="21"/>
      <c r="UL126" s="21"/>
      <c r="UM126" s="21"/>
      <c r="UN126" s="21"/>
      <c r="UO126" s="21"/>
      <c r="UP126" s="21"/>
      <c r="UQ126" s="21"/>
      <c r="UR126" s="21"/>
      <c r="US126" s="21"/>
      <c r="UT126" s="21"/>
      <c r="UU126" s="21"/>
      <c r="UV126" s="21"/>
      <c r="UW126" s="21"/>
      <c r="UX126" s="21"/>
      <c r="UY126" s="21"/>
      <c r="UZ126" s="21"/>
      <c r="VA126" s="21"/>
      <c r="VB126" s="21"/>
      <c r="VC126" s="21"/>
      <c r="VD126" s="21"/>
      <c r="VE126" s="21"/>
      <c r="VF126" s="21"/>
      <c r="VG126" s="21"/>
      <c r="VH126" s="21"/>
      <c r="VI126" s="21"/>
      <c r="VJ126" s="21"/>
      <c r="VK126" s="21"/>
      <c r="VL126" s="21"/>
      <c r="VM126" s="21"/>
      <c r="VN126" s="21"/>
      <c r="VO126" s="21"/>
      <c r="VP126" s="21"/>
      <c r="VQ126" s="21"/>
      <c r="VR126" s="21"/>
      <c r="VS126" s="21"/>
      <c r="VT126" s="21"/>
      <c r="VU126" s="21"/>
      <c r="VV126" s="21"/>
      <c r="VW126" s="21"/>
      <c r="VX126" s="21"/>
      <c r="VY126" s="21"/>
      <c r="VZ126" s="21"/>
      <c r="WA126" s="21"/>
      <c r="WB126" s="21"/>
      <c r="WC126" s="21"/>
      <c r="WD126" s="21"/>
      <c r="WE126" s="21"/>
      <c r="WF126" s="21"/>
      <c r="WG126" s="21"/>
      <c r="WH126" s="21"/>
      <c r="WI126" s="21"/>
      <c r="WJ126" s="21"/>
      <c r="WK126" s="21"/>
      <c r="WL126" s="21"/>
      <c r="WM126" s="21"/>
      <c r="WN126" s="21"/>
      <c r="WO126" s="21"/>
      <c r="WP126" s="21"/>
      <c r="WQ126" s="21"/>
      <c r="WR126" s="21"/>
      <c r="WS126" s="21"/>
      <c r="WT126" s="21"/>
      <c r="WU126" s="21"/>
      <c r="WV126" s="21"/>
      <c r="WW126" s="21"/>
      <c r="WX126" s="21"/>
      <c r="WY126" s="21"/>
      <c r="WZ126" s="21"/>
      <c r="XA126" s="21"/>
      <c r="XB126" s="21"/>
      <c r="XC126" s="21"/>
      <c r="XD126" s="21"/>
      <c r="XE126" s="21"/>
      <c r="XF126" s="21"/>
      <c r="XG126" s="21"/>
      <c r="XH126" s="21"/>
      <c r="XI126" s="21"/>
      <c r="XJ126" s="21"/>
      <c r="XK126" s="21"/>
      <c r="XL126" s="21"/>
      <c r="XM126" s="21"/>
      <c r="XN126" s="21"/>
      <c r="XO126" s="21"/>
      <c r="XP126" s="21"/>
      <c r="XQ126" s="21"/>
      <c r="XR126" s="21"/>
      <c r="XS126" s="21"/>
      <c r="XT126" s="21"/>
      <c r="XU126" s="21"/>
      <c r="XV126" s="21"/>
      <c r="XW126" s="21"/>
      <c r="XX126" s="21"/>
      <c r="XY126" s="21"/>
      <c r="XZ126" s="21"/>
      <c r="YA126" s="21"/>
      <c r="YB126" s="21"/>
      <c r="YC126" s="21"/>
      <c r="YD126" s="21"/>
      <c r="YE126" s="21"/>
      <c r="YF126" s="21"/>
      <c r="YG126" s="21"/>
      <c r="YH126" s="21"/>
      <c r="YI126" s="21"/>
      <c r="YJ126" s="21"/>
      <c r="YK126" s="21"/>
      <c r="YL126" s="21"/>
      <c r="YM126" s="21"/>
      <c r="YN126" s="21"/>
      <c r="YO126" s="21"/>
      <c r="YP126" s="21"/>
      <c r="YQ126" s="21"/>
      <c r="YR126" s="21"/>
      <c r="YS126" s="21"/>
      <c r="YT126" s="21"/>
      <c r="YU126" s="21"/>
      <c r="YV126" s="21"/>
      <c r="YW126" s="21"/>
      <c r="YX126" s="21"/>
      <c r="YY126" s="21"/>
      <c r="YZ126" s="21"/>
      <c r="ZA126" s="21"/>
      <c r="ZB126" s="21"/>
      <c r="ZC126" s="21"/>
      <c r="ZD126" s="21"/>
      <c r="ZE126" s="21"/>
      <c r="ZF126" s="21"/>
      <c r="ZG126" s="21"/>
      <c r="ZH126" s="21"/>
      <c r="ZI126" s="21"/>
      <c r="ZJ126" s="21"/>
      <c r="ZK126" s="21"/>
      <c r="ZL126" s="21"/>
      <c r="ZM126" s="21"/>
      <c r="ZN126" s="21"/>
      <c r="ZO126" s="21"/>
      <c r="ZP126" s="21"/>
      <c r="ZQ126" s="21"/>
      <c r="ZR126" s="21"/>
      <c r="ZS126" s="21"/>
      <c r="ZT126" s="21"/>
      <c r="ZU126" s="21"/>
      <c r="ZV126" s="21"/>
      <c r="ZW126" s="21"/>
      <c r="ZX126" s="21"/>
      <c r="ZY126" s="21"/>
      <c r="ZZ126" s="21"/>
      <c r="AAA126" s="21"/>
      <c r="AAB126" s="21"/>
      <c r="AAC126" s="21"/>
      <c r="AAD126" s="21"/>
      <c r="AAE126" s="21"/>
      <c r="AAF126" s="21"/>
      <c r="AAG126" s="21"/>
      <c r="AAH126" s="21"/>
      <c r="AAI126" s="21"/>
      <c r="AAJ126" s="21"/>
      <c r="AAK126" s="21"/>
      <c r="AAL126" s="21"/>
      <c r="AAM126" s="21"/>
      <c r="AAN126" s="21"/>
      <c r="AAO126" s="21"/>
      <c r="AAP126" s="21"/>
      <c r="AAQ126" s="21"/>
      <c r="AAR126" s="21"/>
      <c r="AAS126" s="21"/>
      <c r="AAT126" s="21"/>
      <c r="AAU126" s="21"/>
      <c r="AAV126" s="21"/>
      <c r="AAW126" s="21"/>
      <c r="AAX126" s="21"/>
      <c r="AAY126" s="21"/>
      <c r="AAZ126" s="21"/>
      <c r="ABA126" s="21"/>
      <c r="ABB126" s="21"/>
      <c r="ABC126" s="21"/>
      <c r="ABD126" s="21"/>
      <c r="ABE126" s="21"/>
      <c r="ABF126" s="21"/>
      <c r="ABG126" s="21"/>
      <c r="ABH126" s="21"/>
      <c r="ABI126" s="21"/>
      <c r="ABJ126" s="21"/>
      <c r="ABK126" s="21"/>
      <c r="ABL126" s="21"/>
      <c r="ABM126" s="21"/>
      <c r="ABN126" s="21"/>
      <c r="ABO126" s="21"/>
      <c r="ABP126" s="21"/>
      <c r="ABQ126" s="21"/>
      <c r="ABR126" s="21"/>
      <c r="ABS126" s="21"/>
      <c r="ABT126" s="21"/>
      <c r="ABU126" s="21"/>
      <c r="ABV126" s="21"/>
      <c r="ABW126" s="21"/>
      <c r="ABX126" s="21"/>
      <c r="ABY126" s="21"/>
      <c r="ABZ126" s="21"/>
      <c r="ACA126" s="21"/>
      <c r="ACB126" s="21"/>
      <c r="ACC126" s="21"/>
      <c r="ACD126" s="21"/>
      <c r="ACE126" s="21"/>
      <c r="ACF126" s="21"/>
      <c r="ACG126" s="21"/>
      <c r="ACH126" s="21"/>
      <c r="ACI126" s="21"/>
      <c r="ACJ126" s="21"/>
      <c r="ACK126" s="21"/>
      <c r="ACL126" s="21"/>
      <c r="ACM126" s="21"/>
      <c r="ACN126" s="21"/>
      <c r="ACO126" s="21"/>
      <c r="ACP126" s="21"/>
      <c r="ACQ126" s="21"/>
      <c r="ACR126" s="21"/>
      <c r="ACS126" s="21"/>
      <c r="ACT126" s="21"/>
      <c r="ACU126" s="21"/>
      <c r="ACV126" s="21"/>
      <c r="ACW126" s="21"/>
      <c r="ACX126" s="21"/>
      <c r="ACY126" s="21"/>
      <c r="ACZ126" s="21"/>
      <c r="ADA126" s="21"/>
      <c r="ADB126" s="21"/>
      <c r="ADC126" s="21"/>
      <c r="ADD126" s="21"/>
      <c r="ADE126" s="21"/>
      <c r="ADF126" s="21"/>
      <c r="ADG126" s="21"/>
      <c r="ADH126" s="21"/>
      <c r="ADI126" s="21"/>
      <c r="ADJ126" s="21"/>
      <c r="ADK126" s="21"/>
      <c r="ADL126" s="21"/>
      <c r="ADM126" s="21"/>
      <c r="ADN126" s="21"/>
      <c r="ADO126" s="21"/>
      <c r="ADP126" s="21"/>
      <c r="ADQ126" s="21"/>
      <c r="ADR126" s="21"/>
      <c r="ADS126" s="21"/>
      <c r="ADT126" s="21"/>
      <c r="ADU126" s="21"/>
      <c r="ADV126" s="21"/>
      <c r="ADW126" s="21"/>
      <c r="ADX126" s="21"/>
      <c r="ADY126" s="21"/>
      <c r="ADZ126" s="21"/>
      <c r="AEA126" s="21"/>
      <c r="AEB126" s="21"/>
      <c r="AEC126" s="21"/>
      <c r="AED126" s="21"/>
      <c r="AEE126" s="21"/>
      <c r="AEF126" s="21"/>
      <c r="AEG126" s="21"/>
      <c r="AEH126" s="21"/>
      <c r="AEI126" s="21"/>
      <c r="AEJ126" s="21"/>
      <c r="AEK126" s="21"/>
      <c r="AEL126" s="21"/>
      <c r="AEM126" s="21"/>
      <c r="AEN126" s="21"/>
      <c r="AEO126" s="21"/>
      <c r="AEP126" s="21"/>
      <c r="AEQ126" s="21"/>
      <c r="AER126" s="21"/>
      <c r="AES126" s="21"/>
      <c r="AET126" s="21"/>
      <c r="AEU126" s="21"/>
      <c r="AEV126" s="21"/>
      <c r="AEW126" s="21"/>
      <c r="AEX126" s="21"/>
      <c r="AEY126" s="21"/>
      <c r="AEZ126" s="21"/>
      <c r="AFA126" s="21"/>
      <c r="AFB126" s="21"/>
      <c r="AFC126" s="21"/>
      <c r="AFD126" s="21"/>
      <c r="AFE126" s="21"/>
      <c r="AFF126" s="21"/>
      <c r="AFG126" s="21"/>
      <c r="AFH126" s="21"/>
      <c r="AFI126" s="21"/>
      <c r="AFJ126" s="21"/>
      <c r="AFK126" s="21"/>
      <c r="AFL126" s="21"/>
      <c r="AFM126" s="21"/>
      <c r="AFN126" s="21"/>
      <c r="AFO126" s="21"/>
      <c r="AFP126" s="21"/>
      <c r="AFQ126" s="21"/>
      <c r="AFR126" s="21"/>
      <c r="AFS126" s="21"/>
      <c r="AFT126" s="21"/>
      <c r="AFU126" s="21"/>
      <c r="AFV126" s="21"/>
      <c r="AFW126" s="21"/>
      <c r="AFX126" s="21"/>
      <c r="AFY126" s="21"/>
      <c r="AFZ126" s="21"/>
      <c r="AGA126" s="21"/>
      <c r="AGB126" s="21"/>
      <c r="AGC126" s="21"/>
      <c r="AGD126" s="21"/>
      <c r="AGE126" s="21"/>
      <c r="AGF126" s="21"/>
      <c r="AGG126" s="21"/>
      <c r="AGH126" s="21"/>
      <c r="AGI126" s="21"/>
      <c r="AGJ126" s="21"/>
      <c r="AGK126" s="21"/>
      <c r="AGL126" s="21"/>
      <c r="AGM126" s="21"/>
      <c r="AGN126" s="21"/>
      <c r="AGO126" s="21"/>
      <c r="AGP126" s="21"/>
      <c r="AGQ126" s="21"/>
      <c r="AGR126" s="21"/>
      <c r="AGS126" s="21"/>
      <c r="AGT126" s="21"/>
      <c r="AGU126" s="21"/>
      <c r="AGV126" s="21"/>
      <c r="AGW126" s="21"/>
      <c r="AGX126" s="21"/>
      <c r="AGY126" s="21"/>
      <c r="AGZ126" s="21"/>
      <c r="AHA126" s="21"/>
      <c r="AHB126" s="21"/>
      <c r="AHC126" s="21"/>
      <c r="AHD126" s="21"/>
      <c r="AHE126" s="21"/>
      <c r="AHF126" s="21"/>
      <c r="AHG126" s="21"/>
      <c r="AHH126" s="21"/>
      <c r="AHI126" s="21"/>
      <c r="AHJ126" s="21"/>
      <c r="AHK126" s="21"/>
      <c r="AHL126" s="21"/>
      <c r="AHM126" s="21"/>
      <c r="AHN126" s="21"/>
      <c r="AHO126" s="21"/>
      <c r="AHP126" s="21"/>
      <c r="AHQ126" s="21"/>
      <c r="AHR126" s="21"/>
      <c r="AHS126" s="21"/>
      <c r="AHT126" s="21"/>
      <c r="AHU126" s="21"/>
      <c r="AHV126" s="21"/>
      <c r="AHW126" s="21"/>
      <c r="AHX126" s="21"/>
      <c r="AHY126" s="21"/>
      <c r="AHZ126" s="21"/>
      <c r="AIA126" s="21"/>
      <c r="AIB126" s="21"/>
      <c r="AIC126" s="21"/>
      <c r="AID126" s="21"/>
      <c r="AIE126" s="21"/>
      <c r="AIF126" s="21"/>
      <c r="AIG126" s="21"/>
      <c r="AIH126" s="21"/>
      <c r="AII126" s="21"/>
      <c r="AIJ126" s="21"/>
      <c r="AIK126" s="21"/>
      <c r="AIL126" s="21"/>
      <c r="AIM126" s="21"/>
      <c r="AIN126" s="21"/>
      <c r="AIO126" s="21"/>
      <c r="AIP126" s="21"/>
      <c r="AIQ126" s="21"/>
      <c r="AIR126" s="21"/>
      <c r="AIS126" s="21"/>
      <c r="AIT126" s="21"/>
      <c r="AIU126" s="21"/>
      <c r="AIV126" s="21"/>
      <c r="AIW126" s="21"/>
      <c r="AIX126" s="21"/>
      <c r="AIY126" s="21"/>
      <c r="AIZ126" s="21"/>
      <c r="AJA126" s="21"/>
      <c r="AJB126" s="21"/>
      <c r="AJC126" s="21"/>
      <c r="AJD126" s="21"/>
      <c r="AJE126" s="21"/>
      <c r="AJF126" s="21"/>
      <c r="AJG126" s="21"/>
      <c r="AJH126" s="21"/>
      <c r="AJI126" s="21"/>
      <c r="AJJ126" s="21"/>
      <c r="AJK126" s="21"/>
      <c r="AJL126" s="21"/>
      <c r="AJM126" s="21"/>
      <c r="AJN126" s="21"/>
      <c r="AJO126" s="21"/>
      <c r="AJP126" s="21"/>
      <c r="AJQ126" s="21"/>
      <c r="AJR126" s="21"/>
      <c r="AJS126" s="21"/>
      <c r="AJT126" s="21"/>
      <c r="AJU126" s="21"/>
      <c r="AJV126" s="21"/>
      <c r="AJW126" s="21"/>
      <c r="AJX126" s="21"/>
      <c r="AJY126" s="21"/>
      <c r="AJZ126" s="21"/>
      <c r="AKA126" s="21"/>
      <c r="AKB126" s="21"/>
      <c r="AKC126" s="21"/>
      <c r="AKD126" s="21"/>
      <c r="AKE126" s="21"/>
      <c r="AKF126" s="21"/>
      <c r="AKG126" s="21"/>
      <c r="AKH126" s="21"/>
      <c r="AKI126" s="21"/>
      <c r="AKJ126" s="21"/>
      <c r="AKK126" s="21"/>
      <c r="AKL126" s="21"/>
      <c r="AKM126" s="21"/>
      <c r="AKN126" s="21"/>
      <c r="AKO126" s="21"/>
      <c r="AKP126" s="21"/>
      <c r="AKQ126" s="21"/>
      <c r="AKR126" s="21"/>
      <c r="AKS126" s="21"/>
      <c r="AKT126" s="21"/>
      <c r="AKU126" s="21"/>
      <c r="AKV126" s="21"/>
      <c r="AKW126" s="21"/>
      <c r="AKX126" s="21"/>
      <c r="AKY126" s="21"/>
      <c r="AKZ126" s="21"/>
      <c r="ALA126" s="21"/>
      <c r="ALB126" s="21"/>
      <c r="ALC126" s="21"/>
      <c r="ALD126" s="21"/>
      <c r="ALE126" s="21"/>
      <c r="ALF126" s="21"/>
      <c r="ALG126" s="21"/>
      <c r="ALH126" s="21"/>
      <c r="ALI126" s="21"/>
      <c r="ALJ126" s="21"/>
      <c r="ALK126" s="21"/>
      <c r="ALL126" s="21"/>
      <c r="ALM126" s="21"/>
      <c r="ALN126" s="21"/>
      <c r="ALO126" s="21"/>
      <c r="ALP126" s="21"/>
      <c r="ALQ126" s="21"/>
      <c r="ALR126" s="21"/>
      <c r="ALS126" s="21"/>
      <c r="ALT126" s="21"/>
      <c r="ALU126" s="21"/>
      <c r="ALV126" s="21"/>
      <c r="ALW126" s="21"/>
      <c r="ALX126" s="21"/>
      <c r="ALY126" s="21"/>
      <c r="ALZ126" s="21"/>
      <c r="AMA126" s="21"/>
      <c r="AMB126" s="21"/>
      <c r="AMC126" s="21"/>
      <c r="AMD126" s="21"/>
      <c r="AME126" s="21"/>
      <c r="AMF126" s="21"/>
      <c r="AMG126" s="21"/>
      <c r="AMH126" s="21"/>
      <c r="AMI126" s="21"/>
      <c r="AMJ126" s="21"/>
    </row>
    <row r="128" spans="1:1024" ht="12.75" customHeight="1" x14ac:dyDescent="0.15">
      <c r="A128" s="4" t="s">
        <v>42</v>
      </c>
      <c r="D128" s="5"/>
      <c r="E128" s="5"/>
      <c r="F128" s="4"/>
      <c r="I128" s="5"/>
      <c r="L128" s="5"/>
      <c r="M128" s="5"/>
    </row>
    <row r="129" spans="1:17" x14ac:dyDescent="0.15">
      <c r="A129" s="53" t="s">
        <v>1</v>
      </c>
      <c r="B129" s="53"/>
      <c r="C129" s="53"/>
    </row>
    <row r="130" spans="1:17" x14ac:dyDescent="0.15">
      <c r="A130" s="56" t="s">
        <v>43</v>
      </c>
      <c r="B130" s="56"/>
      <c r="C130" s="56"/>
      <c r="G130" s="4"/>
      <c r="H130" s="4"/>
      <c r="I130" s="4"/>
      <c r="J130" s="4"/>
      <c r="K130" s="4"/>
      <c r="L130" s="4"/>
    </row>
    <row r="131" spans="1:17" x14ac:dyDescent="0.15">
      <c r="A131" s="72" t="s">
        <v>3</v>
      </c>
      <c r="B131" s="72"/>
      <c r="C131" s="72"/>
      <c r="D131" s="72"/>
      <c r="G131" s="58" t="s">
        <v>4</v>
      </c>
      <c r="H131" s="58"/>
      <c r="I131" s="58"/>
      <c r="J131" s="59" t="s">
        <v>5</v>
      </c>
      <c r="K131" s="59"/>
      <c r="L131" s="59"/>
    </row>
    <row r="132" spans="1:17" ht="39.75" customHeight="1" x14ac:dyDescent="0.15">
      <c r="A132" s="60" t="s">
        <v>6</v>
      </c>
      <c r="B132" s="60" t="s">
        <v>7</v>
      </c>
      <c r="C132" s="61" t="s">
        <v>8</v>
      </c>
      <c r="D132" s="62" t="s">
        <v>9</v>
      </c>
      <c r="E132" s="60" t="s">
        <v>10</v>
      </c>
      <c r="F132" s="63" t="s">
        <v>11</v>
      </c>
      <c r="G132" s="64" t="s">
        <v>12</v>
      </c>
      <c r="H132" s="64" t="s">
        <v>13</v>
      </c>
      <c r="I132" s="65" t="s">
        <v>14</v>
      </c>
      <c r="J132" s="64" t="s">
        <v>15</v>
      </c>
      <c r="K132" s="64" t="s">
        <v>16</v>
      </c>
      <c r="L132" s="64" t="s">
        <v>17</v>
      </c>
      <c r="M132" s="52" t="s">
        <v>18</v>
      </c>
    </row>
    <row r="133" spans="1:17" ht="29.25" customHeight="1" x14ac:dyDescent="0.15">
      <c r="A133" s="60"/>
      <c r="B133" s="60"/>
      <c r="C133" s="61"/>
      <c r="D133" s="62"/>
      <c r="E133" s="60"/>
      <c r="F133" s="63"/>
      <c r="G133" s="64"/>
      <c r="H133" s="64"/>
      <c r="I133" s="65"/>
      <c r="J133" s="64"/>
      <c r="K133" s="64"/>
      <c r="L133" s="64"/>
      <c r="M133" s="52"/>
    </row>
    <row r="134" spans="1:17" x14ac:dyDescent="0.15">
      <c r="A134" s="53" t="s">
        <v>44</v>
      </c>
      <c r="B134" s="6" t="s">
        <v>20</v>
      </c>
      <c r="C134" s="7"/>
      <c r="D134" s="8"/>
      <c r="E134" s="9"/>
      <c r="F134" s="10"/>
      <c r="G134" s="50">
        <v>4.92</v>
      </c>
      <c r="H134" s="54">
        <v>5.6680000000000001E-2</v>
      </c>
      <c r="I134" s="55">
        <f>G134*(F134+F135)+H134*(D134+D135)</f>
        <v>823.28255999999999</v>
      </c>
      <c r="J134" s="9"/>
      <c r="K134" s="13"/>
      <c r="L134" s="14"/>
      <c r="M134" s="55">
        <f>I134+L134+L135</f>
        <v>823.28255999999999</v>
      </c>
    </row>
    <row r="135" spans="1:17" x14ac:dyDescent="0.15">
      <c r="A135" s="53"/>
      <c r="B135" s="6" t="s">
        <v>21</v>
      </c>
      <c r="C135" s="7">
        <v>4</v>
      </c>
      <c r="D135" s="32">
        <v>6192</v>
      </c>
      <c r="E135" s="9"/>
      <c r="F135" s="10">
        <v>96</v>
      </c>
      <c r="G135" s="50"/>
      <c r="H135" s="54"/>
      <c r="I135" s="55" t="e">
        <f>G135*(F135+#REF!)+H135*(D135+#REF!)</f>
        <v>#REF!</v>
      </c>
      <c r="J135" s="9"/>
      <c r="K135" s="13"/>
      <c r="L135" s="14"/>
      <c r="M135" s="55" t="e">
        <f>I135+L135+#REF!</f>
        <v>#REF!</v>
      </c>
    </row>
    <row r="136" spans="1:17" x14ac:dyDescent="0.15">
      <c r="A136" s="53" t="s">
        <v>29</v>
      </c>
      <c r="B136" s="6" t="s">
        <v>20</v>
      </c>
      <c r="C136" s="7"/>
      <c r="D136" s="8"/>
      <c r="E136" s="9"/>
      <c r="F136" s="10"/>
      <c r="G136" s="50">
        <v>14.8</v>
      </c>
      <c r="H136" s="54">
        <v>3.5650000000000001E-2</v>
      </c>
      <c r="I136" s="55">
        <f>G136*(F136+F137)+H136*(D136+D137)</f>
        <v>1740.5424</v>
      </c>
      <c r="J136" s="9"/>
      <c r="K136" s="13"/>
      <c r="L136" s="14"/>
      <c r="M136" s="55">
        <f>I136+L136+L137</f>
        <v>1740.5424</v>
      </c>
    </row>
    <row r="137" spans="1:17" x14ac:dyDescent="0.15">
      <c r="A137" s="53"/>
      <c r="B137" s="6" t="s">
        <v>21</v>
      </c>
      <c r="C137" s="7">
        <v>2</v>
      </c>
      <c r="D137" s="8">
        <v>28896</v>
      </c>
      <c r="E137" s="9"/>
      <c r="F137" s="10">
        <v>48</v>
      </c>
      <c r="G137" s="50"/>
      <c r="H137" s="54"/>
      <c r="I137" s="55" t="e">
        <f>G137*(F137+#REF!)+H137*(D137+#REF!)</f>
        <v>#REF!</v>
      </c>
      <c r="J137" s="9"/>
      <c r="K137" s="13"/>
      <c r="L137" s="14"/>
      <c r="M137" s="55" t="e">
        <f>I137+L137+#REF!</f>
        <v>#REF!</v>
      </c>
    </row>
    <row r="138" spans="1:17" x14ac:dyDescent="0.15">
      <c r="A138" s="53" t="s">
        <v>26</v>
      </c>
      <c r="B138" s="6" t="s">
        <v>20</v>
      </c>
      <c r="C138" s="7"/>
      <c r="D138" s="8"/>
      <c r="E138" s="9"/>
      <c r="F138" s="10"/>
      <c r="G138" s="50">
        <v>52.05</v>
      </c>
      <c r="H138" s="54">
        <v>3.1419999999999997E-2</v>
      </c>
      <c r="I138" s="55">
        <f>G138*(F138+F139)+H138*(D138+D139)</f>
        <v>26725.563279999995</v>
      </c>
      <c r="J138" s="9"/>
      <c r="K138" s="13"/>
      <c r="L138" s="14"/>
      <c r="M138" s="55">
        <f>I138+L138+L139</f>
        <v>26725.563279999995</v>
      </c>
      <c r="O138" s="3"/>
      <c r="P138" s="3"/>
      <c r="Q138" s="2"/>
    </row>
    <row r="139" spans="1:17" x14ac:dyDescent="0.15">
      <c r="A139" s="53"/>
      <c r="B139" s="6" t="s">
        <v>21</v>
      </c>
      <c r="C139" s="7">
        <v>7</v>
      </c>
      <c r="D139" s="8">
        <v>572284</v>
      </c>
      <c r="E139" s="9"/>
      <c r="F139" s="10">
        <v>168</v>
      </c>
      <c r="G139" s="50"/>
      <c r="H139" s="54"/>
      <c r="I139" s="55" t="e">
        <f>G139*(F139+#REF!)+H139*(D139+#REF!)</f>
        <v>#REF!</v>
      </c>
      <c r="J139" s="9"/>
      <c r="K139" s="13"/>
      <c r="L139" s="14"/>
      <c r="M139" s="55" t="e">
        <f>I139+L139+#REF!</f>
        <v>#REF!</v>
      </c>
      <c r="O139" s="3"/>
      <c r="P139" s="3"/>
      <c r="Q139" s="2"/>
    </row>
    <row r="140" spans="1:17" x14ac:dyDescent="0.15">
      <c r="A140" s="53" t="s">
        <v>27</v>
      </c>
      <c r="B140" s="6" t="s">
        <v>20</v>
      </c>
      <c r="C140" s="7"/>
      <c r="D140" s="8"/>
      <c r="E140" s="9"/>
      <c r="F140" s="10"/>
      <c r="G140" s="50">
        <v>7.9500000000000005E-3</v>
      </c>
      <c r="H140" s="54">
        <v>2.2069999999999999E-2</v>
      </c>
      <c r="I140" s="55">
        <f>G140*(E140+E141)+H140*(D140+D141)</f>
        <v>357301.20078000001</v>
      </c>
      <c r="J140" s="9"/>
      <c r="K140" s="13"/>
      <c r="L140" s="14"/>
      <c r="M140" s="55">
        <f>I140+L140+L141</f>
        <v>357301.20078000001</v>
      </c>
    </row>
    <row r="141" spans="1:17" x14ac:dyDescent="0.15">
      <c r="A141" s="53"/>
      <c r="B141" s="6" t="s">
        <v>21</v>
      </c>
      <c r="C141" s="7">
        <v>10</v>
      </c>
      <c r="D141" s="8">
        <v>4211154</v>
      </c>
      <c r="E141" s="9">
        <v>33252960</v>
      </c>
      <c r="F141" s="10">
        <v>240</v>
      </c>
      <c r="G141" s="50"/>
      <c r="H141" s="54"/>
      <c r="I141" s="55" t="e">
        <f>G141*(F141+#REF!)+H141*(D141+#REF!)</f>
        <v>#REF!</v>
      </c>
      <c r="J141" s="9"/>
      <c r="K141" s="13"/>
      <c r="L141" s="14"/>
      <c r="M141" s="55" t="e">
        <f>I141+L141+#REF!</f>
        <v>#REF!</v>
      </c>
    </row>
    <row r="142" spans="1:17" x14ac:dyDescent="0.15">
      <c r="A142" s="53" t="s">
        <v>22</v>
      </c>
      <c r="B142" s="6" t="s">
        <v>20</v>
      </c>
      <c r="C142" s="7"/>
      <c r="D142" s="8"/>
      <c r="E142" s="9"/>
      <c r="F142" s="10"/>
      <c r="G142" s="50">
        <v>7.62E-3</v>
      </c>
      <c r="H142" s="54">
        <v>1.993E-2</v>
      </c>
      <c r="I142" s="55">
        <f>G142*(E142+E143)+H142*(D142+D143)</f>
        <v>205359.6324</v>
      </c>
      <c r="J142" s="9"/>
      <c r="K142" s="13"/>
      <c r="L142" s="14"/>
      <c r="M142" s="55">
        <f>I142+L142+L143</f>
        <v>205359.6324</v>
      </c>
    </row>
    <row r="143" spans="1:17" x14ac:dyDescent="0.15">
      <c r="A143" s="53"/>
      <c r="B143" s="6" t="s">
        <v>21</v>
      </c>
      <c r="C143" s="7">
        <v>1</v>
      </c>
      <c r="D143" s="8">
        <v>2955720</v>
      </c>
      <c r="E143" s="9">
        <v>19219440</v>
      </c>
      <c r="F143" s="10">
        <v>24</v>
      </c>
      <c r="G143" s="50"/>
      <c r="H143" s="54"/>
      <c r="I143" s="55" t="e">
        <f>G143*(F143+#REF!)+H143*(D143+#REF!)</f>
        <v>#REF!</v>
      </c>
      <c r="J143" s="9"/>
      <c r="K143" s="13"/>
      <c r="L143" s="14"/>
      <c r="M143" s="55" t="e">
        <f>I143+L143+#REF!</f>
        <v>#REF!</v>
      </c>
    </row>
    <row r="144" spans="1:17" x14ac:dyDescent="0.15">
      <c r="A144" s="49" t="s">
        <v>23</v>
      </c>
      <c r="B144" s="49" t="s">
        <v>23</v>
      </c>
      <c r="C144" s="15">
        <f>SUM(C134:C143)</f>
        <v>24</v>
      </c>
      <c r="D144" s="16">
        <f>SUM(D134:D143)</f>
        <v>7774246</v>
      </c>
      <c r="E144" s="16">
        <f>SUM(E134:E143)</f>
        <v>52472400</v>
      </c>
      <c r="F144" s="17">
        <f>SUM(F134:F143)</f>
        <v>576</v>
      </c>
      <c r="G144" s="50"/>
      <c r="H144" s="50"/>
      <c r="I144" s="18">
        <f>I134+I140+I136+I138+I142</f>
        <v>591950.22142000007</v>
      </c>
      <c r="J144" s="50"/>
      <c r="K144" s="50"/>
      <c r="L144" s="19">
        <f>SUM(L134:L143)</f>
        <v>0</v>
      </c>
      <c r="M144" s="19">
        <f>M134+M140+M136+M138+M142</f>
        <v>591950.22142000007</v>
      </c>
    </row>
    <row r="146" spans="1:17" x14ac:dyDescent="0.15">
      <c r="A146" s="53" t="s">
        <v>1</v>
      </c>
      <c r="B146" s="53"/>
      <c r="C146" s="53"/>
    </row>
    <row r="147" spans="1:17" x14ac:dyDescent="0.15">
      <c r="A147" s="56" t="s">
        <v>43</v>
      </c>
      <c r="B147" s="56"/>
      <c r="C147" s="56"/>
      <c r="G147" s="4"/>
      <c r="H147" s="4"/>
      <c r="I147" s="4"/>
      <c r="J147" s="4"/>
      <c r="K147" s="4"/>
      <c r="L147" s="4"/>
    </row>
    <row r="148" spans="1:17" x14ac:dyDescent="0.15">
      <c r="A148" s="57" t="s">
        <v>28</v>
      </c>
      <c r="B148" s="57"/>
      <c r="C148" s="57"/>
      <c r="D148" s="57"/>
      <c r="G148" s="58" t="s">
        <v>4</v>
      </c>
      <c r="H148" s="58"/>
      <c r="I148" s="58"/>
      <c r="J148" s="59" t="s">
        <v>5</v>
      </c>
      <c r="K148" s="59"/>
      <c r="L148" s="59"/>
    </row>
    <row r="149" spans="1:17" ht="39.75" customHeight="1" x14ac:dyDescent="0.15">
      <c r="A149" s="60" t="s">
        <v>6</v>
      </c>
      <c r="B149" s="60" t="s">
        <v>7</v>
      </c>
      <c r="C149" s="61" t="s">
        <v>8</v>
      </c>
      <c r="D149" s="62" t="s">
        <v>9</v>
      </c>
      <c r="E149" s="60" t="s">
        <v>10</v>
      </c>
      <c r="F149" s="63" t="s">
        <v>11</v>
      </c>
      <c r="G149" s="64" t="s">
        <v>12</v>
      </c>
      <c r="H149" s="64" t="s">
        <v>13</v>
      </c>
      <c r="I149" s="65" t="s">
        <v>14</v>
      </c>
      <c r="J149" s="64" t="s">
        <v>15</v>
      </c>
      <c r="K149" s="64" t="s">
        <v>16</v>
      </c>
      <c r="L149" s="64" t="s">
        <v>17</v>
      </c>
      <c r="M149" s="52" t="s">
        <v>18</v>
      </c>
    </row>
    <row r="150" spans="1:17" ht="29.25" customHeight="1" x14ac:dyDescent="0.15">
      <c r="A150" s="60"/>
      <c r="B150" s="60"/>
      <c r="C150" s="61"/>
      <c r="D150" s="62"/>
      <c r="E150" s="60"/>
      <c r="F150" s="63"/>
      <c r="G150" s="64"/>
      <c r="H150" s="64"/>
      <c r="I150" s="65"/>
      <c r="J150" s="64"/>
      <c r="K150" s="64"/>
      <c r="L150" s="64"/>
      <c r="M150" s="52"/>
    </row>
    <row r="151" spans="1:17" x14ac:dyDescent="0.15">
      <c r="A151" s="53" t="s">
        <v>44</v>
      </c>
      <c r="B151" s="6" t="s">
        <v>20</v>
      </c>
      <c r="C151" s="7"/>
      <c r="D151" s="8"/>
      <c r="E151" s="9"/>
      <c r="F151" s="10"/>
      <c r="G151" s="50">
        <v>4.92</v>
      </c>
      <c r="H151" s="54">
        <v>5.6680000000000001E-2</v>
      </c>
      <c r="I151" s="55">
        <f>G151*(F151+F152)+H151*(D151+D152)</f>
        <v>142.01012</v>
      </c>
      <c r="J151" s="9"/>
      <c r="K151" s="13"/>
      <c r="L151" s="14"/>
      <c r="M151" s="55">
        <f>I151+L151+L152</f>
        <v>142.01012</v>
      </c>
      <c r="O151" s="3"/>
      <c r="P151" s="3"/>
      <c r="Q151" s="2"/>
    </row>
    <row r="152" spans="1:17" x14ac:dyDescent="0.15">
      <c r="A152" s="53"/>
      <c r="B152" s="6" t="s">
        <v>21</v>
      </c>
      <c r="C152" s="7">
        <v>1</v>
      </c>
      <c r="D152" s="32">
        <v>509</v>
      </c>
      <c r="E152" s="9"/>
      <c r="F152" s="10">
        <v>23</v>
      </c>
      <c r="G152" s="50"/>
      <c r="H152" s="54"/>
      <c r="I152" s="55" t="e">
        <f>G152*(F152+#REF!)+H152*(D152+#REF!)</f>
        <v>#REF!</v>
      </c>
      <c r="J152" s="9"/>
      <c r="K152" s="13"/>
      <c r="L152" s="14"/>
      <c r="M152" s="55" t="e">
        <f>I152+L152+#REF!</f>
        <v>#REF!</v>
      </c>
      <c r="O152" s="32"/>
      <c r="P152" s="3"/>
      <c r="Q152" s="2"/>
    </row>
    <row r="153" spans="1:17" x14ac:dyDescent="0.15">
      <c r="A153" s="53" t="s">
        <v>29</v>
      </c>
      <c r="B153" s="6" t="s">
        <v>20</v>
      </c>
      <c r="C153" s="7"/>
      <c r="D153" s="8"/>
      <c r="E153" s="9"/>
      <c r="F153" s="10"/>
      <c r="G153" s="50">
        <v>14.8</v>
      </c>
      <c r="H153" s="54">
        <v>3.5650000000000001E-2</v>
      </c>
      <c r="I153" s="55">
        <f>G153*(F153+F154)+H153*(D153+D154)</f>
        <v>2437.0721000000003</v>
      </c>
      <c r="J153" s="9"/>
      <c r="K153" s="13"/>
      <c r="L153" s="14"/>
      <c r="M153" s="55">
        <f>I153+L153+L154</f>
        <v>2437.0721000000003</v>
      </c>
      <c r="O153" s="3"/>
      <c r="P153" s="3"/>
      <c r="Q153" s="2"/>
    </row>
    <row r="154" spans="1:17" x14ac:dyDescent="0.15">
      <c r="A154" s="53"/>
      <c r="B154" s="6" t="s">
        <v>21</v>
      </c>
      <c r="C154" s="7">
        <v>2</v>
      </c>
      <c r="D154" s="8">
        <v>48434</v>
      </c>
      <c r="E154" s="9"/>
      <c r="F154" s="10">
        <v>48</v>
      </c>
      <c r="G154" s="50"/>
      <c r="H154" s="54"/>
      <c r="I154" s="55" t="e">
        <f>G154*(F154+#REF!)+H154*(D154+#REF!)</f>
        <v>#REF!</v>
      </c>
      <c r="J154" s="9"/>
      <c r="K154" s="13"/>
      <c r="L154" s="14"/>
      <c r="M154" s="55" t="e">
        <f>I154+L154+#REF!</f>
        <v>#REF!</v>
      </c>
      <c r="O154" s="3"/>
      <c r="P154" s="3"/>
      <c r="Q154" s="2"/>
    </row>
    <row r="155" spans="1:17" x14ac:dyDescent="0.15">
      <c r="A155" s="53" t="s">
        <v>26</v>
      </c>
      <c r="B155" s="6" t="s">
        <v>20</v>
      </c>
      <c r="C155" s="7"/>
      <c r="D155" s="8"/>
      <c r="E155" s="9"/>
      <c r="F155" s="10"/>
      <c r="G155" s="50">
        <v>52.05</v>
      </c>
      <c r="H155" s="54">
        <v>3.1419999999999997E-2</v>
      </c>
      <c r="I155" s="55">
        <f>G155*(F155+F156)+H155*(D155+D156)</f>
        <v>19001.900900000001</v>
      </c>
      <c r="J155" s="9"/>
      <c r="K155" s="13"/>
      <c r="L155" s="14"/>
      <c r="M155" s="55">
        <f>I155+L155+L156</f>
        <v>19001.900900000001</v>
      </c>
      <c r="O155" s="3"/>
      <c r="P155" s="3"/>
      <c r="Q155" s="2"/>
    </row>
    <row r="156" spans="1:17" x14ac:dyDescent="0.15">
      <c r="A156" s="53"/>
      <c r="B156" s="6" t="s">
        <v>21</v>
      </c>
      <c r="C156" s="7">
        <v>4</v>
      </c>
      <c r="D156" s="8">
        <v>447395</v>
      </c>
      <c r="E156" s="9"/>
      <c r="F156" s="10">
        <v>95</v>
      </c>
      <c r="G156" s="50"/>
      <c r="H156" s="54"/>
      <c r="I156" s="55" t="e">
        <f>G156*(F156+#REF!)+H156*(D156+#REF!)</f>
        <v>#REF!</v>
      </c>
      <c r="J156" s="9"/>
      <c r="K156" s="13"/>
      <c r="L156" s="14"/>
      <c r="M156" s="55" t="e">
        <f>I156+L156+#REF!</f>
        <v>#REF!</v>
      </c>
      <c r="O156" s="3"/>
      <c r="P156" s="3"/>
      <c r="Q156" s="2"/>
    </row>
    <row r="157" spans="1:17" x14ac:dyDescent="0.15">
      <c r="A157" s="53" t="s">
        <v>27</v>
      </c>
      <c r="B157" s="6" t="s">
        <v>20</v>
      </c>
      <c r="C157" s="7"/>
      <c r="D157" s="8"/>
      <c r="E157" s="9"/>
      <c r="F157" s="10"/>
      <c r="G157" s="50">
        <v>7.9500000000000005E-3</v>
      </c>
      <c r="H157" s="54">
        <v>2.2069999999999999E-2</v>
      </c>
      <c r="I157" s="55">
        <f>G157*(E157+E158)+H157*(D157+D158)</f>
        <v>105100.01578</v>
      </c>
      <c r="J157" s="9"/>
      <c r="K157" s="13"/>
      <c r="L157" s="14"/>
      <c r="M157" s="55">
        <f>I157+L157+L158</f>
        <v>105100.01578</v>
      </c>
      <c r="O157" s="3"/>
      <c r="P157" s="3"/>
      <c r="Q157" s="2"/>
    </row>
    <row r="158" spans="1:17" x14ac:dyDescent="0.15">
      <c r="A158" s="53"/>
      <c r="B158" s="6" t="s">
        <v>21</v>
      </c>
      <c r="C158" s="7">
        <v>4</v>
      </c>
      <c r="D158" s="8">
        <v>1306454</v>
      </c>
      <c r="E158" s="9">
        <v>9593280</v>
      </c>
      <c r="F158" s="10">
        <v>94</v>
      </c>
      <c r="G158" s="50"/>
      <c r="H158" s="54"/>
      <c r="I158" s="55" t="e">
        <f>G158*(F158+#REF!)+H158*(D158+#REF!)</f>
        <v>#REF!</v>
      </c>
      <c r="J158" s="9"/>
      <c r="K158" s="13"/>
      <c r="L158" s="14"/>
      <c r="M158" s="55" t="e">
        <f>I158+L158+#REF!</f>
        <v>#REF!</v>
      </c>
      <c r="O158" s="3"/>
      <c r="P158" s="3"/>
      <c r="Q158" s="2"/>
    </row>
    <row r="159" spans="1:17" x14ac:dyDescent="0.15">
      <c r="A159" s="49" t="s">
        <v>23</v>
      </c>
      <c r="B159" s="49" t="s">
        <v>23</v>
      </c>
      <c r="C159" s="15">
        <f>SUM(C151:C158)</f>
        <v>11</v>
      </c>
      <c r="D159" s="16">
        <f>SUM(D151:D158)</f>
        <v>1802792</v>
      </c>
      <c r="E159" s="16">
        <f>SUM(E151:E158)</f>
        <v>9593280</v>
      </c>
      <c r="F159" s="17">
        <f>SUM(F151:F158)</f>
        <v>260</v>
      </c>
      <c r="G159" s="50"/>
      <c r="H159" s="50"/>
      <c r="I159" s="18">
        <f>I151+I157+I153+I155</f>
        <v>126680.99890000001</v>
      </c>
      <c r="J159" s="50"/>
      <c r="K159" s="50"/>
      <c r="L159" s="19">
        <f>SUM(L151:L158)</f>
        <v>0</v>
      </c>
      <c r="M159" s="19">
        <f>M151+M157+M153+M155</f>
        <v>126680.99890000001</v>
      </c>
    </row>
    <row r="160" spans="1:17" x14ac:dyDescent="0.15">
      <c r="E160" s="3"/>
    </row>
    <row r="161" spans="1:13" x14ac:dyDescent="0.15">
      <c r="A161" s="68" t="s">
        <v>30</v>
      </c>
      <c r="B161" s="68"/>
      <c r="C161" s="68"/>
      <c r="D161" s="68"/>
      <c r="G161" s="4"/>
      <c r="H161" s="4"/>
      <c r="I161" s="4"/>
      <c r="J161" s="4"/>
      <c r="K161" s="4"/>
      <c r="L161" s="4"/>
    </row>
    <row r="162" spans="1:13" x14ac:dyDescent="0.15">
      <c r="A162" s="69" t="s">
        <v>45</v>
      </c>
      <c r="B162" s="69"/>
      <c r="C162" s="69"/>
      <c r="D162" s="23"/>
      <c r="G162" s="58" t="s">
        <v>4</v>
      </c>
      <c r="H162" s="58"/>
      <c r="I162" s="58"/>
      <c r="J162" s="59" t="s">
        <v>5</v>
      </c>
      <c r="K162" s="59"/>
      <c r="L162" s="59"/>
    </row>
    <row r="163" spans="1:13" ht="36" customHeight="1" x14ac:dyDescent="0.15">
      <c r="A163" s="60" t="s">
        <v>6</v>
      </c>
      <c r="B163" s="60" t="s">
        <v>7</v>
      </c>
      <c r="C163" s="62"/>
      <c r="D163" s="62" t="s">
        <v>9</v>
      </c>
      <c r="E163" s="60" t="s">
        <v>10</v>
      </c>
      <c r="F163" s="63" t="s">
        <v>11</v>
      </c>
      <c r="G163" s="64" t="s">
        <v>12</v>
      </c>
      <c r="H163" s="64" t="s">
        <v>13</v>
      </c>
      <c r="I163" s="65" t="s">
        <v>14</v>
      </c>
      <c r="J163" s="64" t="s">
        <v>15</v>
      </c>
      <c r="K163" s="64" t="s">
        <v>16</v>
      </c>
      <c r="L163" s="70" t="s">
        <v>17</v>
      </c>
      <c r="M163" s="66" t="s">
        <v>18</v>
      </c>
    </row>
    <row r="164" spans="1:13" ht="36" customHeight="1" x14ac:dyDescent="0.15">
      <c r="A164" s="60"/>
      <c r="B164" s="60"/>
      <c r="C164" s="62"/>
      <c r="D164" s="62"/>
      <c r="E164" s="60"/>
      <c r="F164" s="63"/>
      <c r="G164" s="64"/>
      <c r="H164" s="64"/>
      <c r="I164" s="65"/>
      <c r="J164" s="64"/>
      <c r="K164" s="64"/>
      <c r="L164" s="70"/>
      <c r="M164" s="66" t="e">
        <f>I164+L164+#REF!</f>
        <v>#REF!</v>
      </c>
    </row>
    <row r="165" spans="1:13" ht="36.75" customHeight="1" x14ac:dyDescent="0.15">
      <c r="A165" s="60" t="s">
        <v>26</v>
      </c>
      <c r="B165" s="60" t="s">
        <v>21</v>
      </c>
      <c r="C165" s="24" t="s">
        <v>32</v>
      </c>
      <c r="D165" s="24">
        <f>D167*80%</f>
        <v>26745.600000000002</v>
      </c>
      <c r="E165" s="24"/>
      <c r="F165" s="67">
        <v>24</v>
      </c>
      <c r="G165" s="54">
        <v>52.05</v>
      </c>
      <c r="H165" s="54">
        <v>3.1419999999999997E-2</v>
      </c>
      <c r="I165" s="9">
        <f>G165*F165+H165*D167</f>
        <v>2299.6334399999996</v>
      </c>
      <c r="J165" s="54"/>
      <c r="K165" s="12"/>
      <c r="L165" s="14"/>
      <c r="M165" s="25">
        <f>I165+L165</f>
        <v>2299.6334399999996</v>
      </c>
    </row>
    <row r="166" spans="1:13" ht="60" x14ac:dyDescent="0.15">
      <c r="A166" s="60"/>
      <c r="B166" s="60"/>
      <c r="C166" s="24" t="s">
        <v>33</v>
      </c>
      <c r="D166" s="24">
        <f>D167*20%</f>
        <v>6686.4000000000005</v>
      </c>
      <c r="E166" s="24"/>
      <c r="F166" s="67">
        <v>24</v>
      </c>
      <c r="G166" s="54">
        <v>52.05</v>
      </c>
      <c r="H166" s="54">
        <v>3.1419999999999997E-2</v>
      </c>
      <c r="I166" s="9">
        <v>0</v>
      </c>
      <c r="J166" s="54"/>
      <c r="K166" s="12"/>
      <c r="L166" s="14"/>
      <c r="M166" s="25">
        <f>L166</f>
        <v>0</v>
      </c>
    </row>
    <row r="167" spans="1:13" x14ac:dyDescent="0.15">
      <c r="A167" s="49" t="s">
        <v>23</v>
      </c>
      <c r="B167" s="49"/>
      <c r="C167" s="5"/>
      <c r="D167" s="26">
        <v>33432</v>
      </c>
      <c r="E167" s="26"/>
      <c r="F167" s="27">
        <v>24</v>
      </c>
      <c r="G167" s="11"/>
      <c r="H167" s="11"/>
      <c r="I167" s="18">
        <f>I165</f>
        <v>2299.6334399999996</v>
      </c>
      <c r="J167" s="50"/>
      <c r="K167" s="50"/>
      <c r="L167" s="28">
        <f>SUM(L165:L166)</f>
        <v>0</v>
      </c>
      <c r="M167" s="29">
        <f>M165+M166</f>
        <v>2299.6334399999996</v>
      </c>
    </row>
    <row r="169" spans="1:13" x14ac:dyDescent="0.15">
      <c r="A169" s="68" t="s">
        <v>30</v>
      </c>
      <c r="B169" s="68"/>
      <c r="C169" s="68"/>
      <c r="D169" s="68"/>
      <c r="G169" s="4"/>
      <c r="H169" s="4"/>
      <c r="I169" s="4"/>
      <c r="J169" s="4"/>
      <c r="K169" s="4"/>
      <c r="L169" s="4"/>
    </row>
    <row r="170" spans="1:13" x14ac:dyDescent="0.15">
      <c r="A170" s="69" t="s">
        <v>46</v>
      </c>
      <c r="B170" s="69"/>
      <c r="C170" s="69"/>
      <c r="D170" s="23"/>
      <c r="G170" s="58" t="s">
        <v>4</v>
      </c>
      <c r="H170" s="58"/>
      <c r="I170" s="58"/>
      <c r="J170" s="59" t="s">
        <v>5</v>
      </c>
      <c r="K170" s="59"/>
      <c r="L170" s="59"/>
    </row>
    <row r="171" spans="1:13" ht="36" customHeight="1" x14ac:dyDescent="0.15">
      <c r="A171" s="60" t="s">
        <v>6</v>
      </c>
      <c r="B171" s="60" t="s">
        <v>7</v>
      </c>
      <c r="C171" s="62"/>
      <c r="D171" s="62" t="s">
        <v>9</v>
      </c>
      <c r="E171" s="60" t="s">
        <v>10</v>
      </c>
      <c r="F171" s="63" t="s">
        <v>11</v>
      </c>
      <c r="G171" s="64" t="s">
        <v>12</v>
      </c>
      <c r="H171" s="64" t="s">
        <v>13</v>
      </c>
      <c r="I171" s="65" t="s">
        <v>14</v>
      </c>
      <c r="J171" s="64" t="s">
        <v>15</v>
      </c>
      <c r="K171" s="64" t="s">
        <v>16</v>
      </c>
      <c r="L171" s="70" t="s">
        <v>17</v>
      </c>
      <c r="M171" s="66" t="s">
        <v>18</v>
      </c>
    </row>
    <row r="172" spans="1:13" ht="36" customHeight="1" x14ac:dyDescent="0.15">
      <c r="A172" s="60"/>
      <c r="B172" s="60"/>
      <c r="C172" s="62"/>
      <c r="D172" s="62"/>
      <c r="E172" s="60"/>
      <c r="F172" s="63"/>
      <c r="G172" s="64"/>
      <c r="H172" s="64"/>
      <c r="I172" s="65"/>
      <c r="J172" s="64"/>
      <c r="K172" s="64"/>
      <c r="L172" s="70"/>
      <c r="M172" s="66" t="e">
        <f>I172+L172+#REF!</f>
        <v>#REF!</v>
      </c>
    </row>
    <row r="173" spans="1:13" ht="36.75" customHeight="1" x14ac:dyDescent="0.15">
      <c r="A173" s="60" t="s">
        <v>26</v>
      </c>
      <c r="B173" s="60" t="s">
        <v>21</v>
      </c>
      <c r="C173" s="24" t="s">
        <v>32</v>
      </c>
      <c r="D173" s="24">
        <f>D175*80%</f>
        <v>62016</v>
      </c>
      <c r="E173" s="24"/>
      <c r="F173" s="67">
        <v>24</v>
      </c>
      <c r="G173" s="54">
        <v>52.05</v>
      </c>
      <c r="H173" s="54">
        <v>3.1419999999999997E-2</v>
      </c>
      <c r="I173" s="9">
        <f>G173*F173+H173*D175</f>
        <v>3684.8783999999996</v>
      </c>
      <c r="J173" s="54"/>
      <c r="K173" s="12"/>
      <c r="L173" s="14"/>
      <c r="M173" s="25">
        <f>I173+L173</f>
        <v>3684.8783999999996</v>
      </c>
    </row>
    <row r="174" spans="1:13" ht="60" x14ac:dyDescent="0.15">
      <c r="A174" s="60"/>
      <c r="B174" s="60"/>
      <c r="C174" s="24" t="s">
        <v>33</v>
      </c>
      <c r="D174" s="24">
        <f>D175*20%</f>
        <v>15504</v>
      </c>
      <c r="E174" s="24"/>
      <c r="F174" s="67">
        <v>24</v>
      </c>
      <c r="G174" s="54">
        <v>52.05</v>
      </c>
      <c r="H174" s="54">
        <v>3.1419999999999997E-2</v>
      </c>
      <c r="I174" s="9">
        <v>0</v>
      </c>
      <c r="J174" s="54"/>
      <c r="K174" s="12"/>
      <c r="L174" s="14"/>
      <c r="M174" s="25">
        <f>L174</f>
        <v>0</v>
      </c>
    </row>
    <row r="175" spans="1:13" x14ac:dyDescent="0.15">
      <c r="A175" s="49" t="s">
        <v>23</v>
      </c>
      <c r="B175" s="49"/>
      <c r="C175" s="5"/>
      <c r="D175" s="26">
        <v>77520</v>
      </c>
      <c r="E175" s="26"/>
      <c r="F175" s="27">
        <v>24</v>
      </c>
      <c r="G175" s="11"/>
      <c r="H175" s="11"/>
      <c r="I175" s="18">
        <f>I173</f>
        <v>3684.8783999999996</v>
      </c>
      <c r="J175" s="50"/>
      <c r="K175" s="50"/>
      <c r="L175" s="28">
        <f>SUM(L173:L174)</f>
        <v>0</v>
      </c>
      <c r="M175" s="29">
        <f>M173+M174</f>
        <v>3684.8783999999996</v>
      </c>
    </row>
    <row r="177" spans="1:13" x14ac:dyDescent="0.15">
      <c r="A177" s="68" t="s">
        <v>30</v>
      </c>
      <c r="B177" s="68"/>
      <c r="C177" s="68"/>
      <c r="D177" s="68"/>
      <c r="G177" s="4"/>
      <c r="H177" s="4"/>
      <c r="I177" s="4"/>
      <c r="J177" s="4"/>
      <c r="K177" s="4"/>
      <c r="L177" s="4"/>
    </row>
    <row r="178" spans="1:13" x14ac:dyDescent="0.15">
      <c r="A178" s="69" t="s">
        <v>47</v>
      </c>
      <c r="B178" s="69"/>
      <c r="C178" s="69"/>
      <c r="D178" s="23"/>
      <c r="G178" s="58" t="s">
        <v>4</v>
      </c>
      <c r="H178" s="58"/>
      <c r="I178" s="58"/>
      <c r="J178" s="59" t="s">
        <v>5</v>
      </c>
      <c r="K178" s="59"/>
      <c r="L178" s="59"/>
    </row>
    <row r="179" spans="1:13" ht="36" customHeight="1" x14ac:dyDescent="0.15">
      <c r="A179" s="60" t="s">
        <v>6</v>
      </c>
      <c r="B179" s="60" t="s">
        <v>7</v>
      </c>
      <c r="C179" s="62"/>
      <c r="D179" s="62" t="s">
        <v>9</v>
      </c>
      <c r="E179" s="60" t="s">
        <v>10</v>
      </c>
      <c r="F179" s="63" t="s">
        <v>11</v>
      </c>
      <c r="G179" s="64" t="s">
        <v>12</v>
      </c>
      <c r="H179" s="64" t="s">
        <v>13</v>
      </c>
      <c r="I179" s="65" t="s">
        <v>14</v>
      </c>
      <c r="J179" s="64" t="s">
        <v>15</v>
      </c>
      <c r="K179" s="64" t="s">
        <v>16</v>
      </c>
      <c r="L179" s="70" t="s">
        <v>17</v>
      </c>
      <c r="M179" s="66" t="s">
        <v>18</v>
      </c>
    </row>
    <row r="180" spans="1:13" ht="36" customHeight="1" x14ac:dyDescent="0.15">
      <c r="A180" s="60"/>
      <c r="B180" s="60"/>
      <c r="C180" s="62"/>
      <c r="D180" s="62"/>
      <c r="E180" s="60"/>
      <c r="F180" s="63"/>
      <c r="G180" s="64"/>
      <c r="H180" s="64"/>
      <c r="I180" s="65"/>
      <c r="J180" s="64"/>
      <c r="K180" s="64"/>
      <c r="L180" s="70"/>
      <c r="M180" s="66" t="e">
        <f>I180+L180+#REF!</f>
        <v>#REF!</v>
      </c>
    </row>
    <row r="181" spans="1:13" ht="36.75" customHeight="1" x14ac:dyDescent="0.15">
      <c r="A181" s="60" t="s">
        <v>27</v>
      </c>
      <c r="B181" s="60" t="s">
        <v>21</v>
      </c>
      <c r="C181" s="24" t="s">
        <v>32</v>
      </c>
      <c r="D181" s="24">
        <f>D183*30%</f>
        <v>184708.8</v>
      </c>
      <c r="E181" s="24">
        <f>E183*30%</f>
        <v>867240</v>
      </c>
      <c r="F181" s="67">
        <v>24</v>
      </c>
      <c r="G181" s="50">
        <v>7.9500000000000005E-3</v>
      </c>
      <c r="H181" s="54">
        <v>2.2069999999999999E-2</v>
      </c>
      <c r="I181" s="9">
        <f>G181*E183+H181*D183</f>
        <v>36570.27072</v>
      </c>
      <c r="J181" s="54"/>
      <c r="K181" s="12"/>
      <c r="L181" s="14"/>
      <c r="M181" s="25">
        <f>I181+L181</f>
        <v>36570.27072</v>
      </c>
    </row>
    <row r="182" spans="1:13" ht="60" x14ac:dyDescent="0.15">
      <c r="A182" s="60"/>
      <c r="B182" s="60"/>
      <c r="C182" s="24" t="s">
        <v>33</v>
      </c>
      <c r="D182" s="24">
        <f>D183*70%</f>
        <v>430987.19999999995</v>
      </c>
      <c r="E182" s="24">
        <f>E183*70%</f>
        <v>2023559.9999999998</v>
      </c>
      <c r="F182" s="67">
        <v>24</v>
      </c>
      <c r="G182" s="50"/>
      <c r="H182" s="54"/>
      <c r="I182" s="9">
        <v>0</v>
      </c>
      <c r="J182" s="54"/>
      <c r="K182" s="12"/>
      <c r="L182" s="14"/>
      <c r="M182" s="25">
        <f>L182</f>
        <v>0</v>
      </c>
    </row>
    <row r="183" spans="1:13" x14ac:dyDescent="0.15">
      <c r="A183" s="49" t="s">
        <v>23</v>
      </c>
      <c r="B183" s="49"/>
      <c r="C183" s="5"/>
      <c r="D183" s="26">
        <v>615696</v>
      </c>
      <c r="E183" s="26">
        <v>2890800</v>
      </c>
      <c r="F183" s="27">
        <v>24</v>
      </c>
      <c r="G183" s="11"/>
      <c r="H183" s="11"/>
      <c r="I183" s="18">
        <f>I181</f>
        <v>36570.27072</v>
      </c>
      <c r="J183" s="50"/>
      <c r="K183" s="50"/>
      <c r="L183" s="28">
        <f>SUM(L181:L182)</f>
        <v>0</v>
      </c>
      <c r="M183" s="29">
        <f>M181+M182</f>
        <v>36570.27072</v>
      </c>
    </row>
    <row r="185" spans="1:13" x14ac:dyDescent="0.15">
      <c r="A185" s="68" t="s">
        <v>30</v>
      </c>
      <c r="B185" s="68"/>
      <c r="C185" s="68"/>
      <c r="D185" s="68"/>
      <c r="G185" s="4"/>
      <c r="H185" s="4"/>
      <c r="I185" s="4"/>
      <c r="J185" s="4"/>
      <c r="K185" s="4"/>
      <c r="L185" s="4"/>
    </row>
    <row r="186" spans="1:13" x14ac:dyDescent="0.15">
      <c r="A186" s="69" t="s">
        <v>48</v>
      </c>
      <c r="B186" s="69"/>
      <c r="C186" s="69"/>
      <c r="D186" s="23"/>
      <c r="G186" s="58" t="s">
        <v>4</v>
      </c>
      <c r="H186" s="58"/>
      <c r="I186" s="58"/>
      <c r="J186" s="59" t="s">
        <v>5</v>
      </c>
      <c r="K186" s="59"/>
      <c r="L186" s="59"/>
    </row>
    <row r="187" spans="1:13" ht="36" customHeight="1" x14ac:dyDescent="0.15">
      <c r="A187" s="60" t="s">
        <v>6</v>
      </c>
      <c r="B187" s="60" t="s">
        <v>7</v>
      </c>
      <c r="C187" s="62"/>
      <c r="D187" s="62" t="s">
        <v>9</v>
      </c>
      <c r="E187" s="60" t="s">
        <v>10</v>
      </c>
      <c r="F187" s="63" t="s">
        <v>11</v>
      </c>
      <c r="G187" s="64" t="s">
        <v>12</v>
      </c>
      <c r="H187" s="64" t="s">
        <v>13</v>
      </c>
      <c r="I187" s="65" t="s">
        <v>14</v>
      </c>
      <c r="J187" s="64" t="s">
        <v>15</v>
      </c>
      <c r="K187" s="64" t="s">
        <v>16</v>
      </c>
      <c r="L187" s="70" t="s">
        <v>17</v>
      </c>
      <c r="M187" s="66" t="s">
        <v>18</v>
      </c>
    </row>
    <row r="188" spans="1:13" ht="36" customHeight="1" x14ac:dyDescent="0.15">
      <c r="A188" s="60"/>
      <c r="B188" s="60"/>
      <c r="C188" s="62"/>
      <c r="D188" s="62"/>
      <c r="E188" s="60"/>
      <c r="F188" s="63"/>
      <c r="G188" s="64"/>
      <c r="H188" s="64"/>
      <c r="I188" s="65"/>
      <c r="J188" s="64"/>
      <c r="K188" s="64"/>
      <c r="L188" s="70"/>
      <c r="M188" s="66" t="e">
        <f>I188+L188+#REF!</f>
        <v>#REF!</v>
      </c>
    </row>
    <row r="189" spans="1:13" ht="36.75" customHeight="1" x14ac:dyDescent="0.15">
      <c r="A189" s="60" t="s">
        <v>27</v>
      </c>
      <c r="B189" s="60" t="s">
        <v>21</v>
      </c>
      <c r="C189" s="24" t="s">
        <v>32</v>
      </c>
      <c r="D189" s="24">
        <f>D191*90%</f>
        <v>355795.20000000001</v>
      </c>
      <c r="E189" s="24">
        <f>E191*90%</f>
        <v>2601720</v>
      </c>
      <c r="F189" s="67">
        <v>24</v>
      </c>
      <c r="G189" s="50">
        <v>7.9500000000000005E-3</v>
      </c>
      <c r="H189" s="54">
        <v>2.2069999999999999E-2</v>
      </c>
      <c r="I189" s="9">
        <f>G189*E191+H189*D191</f>
        <v>31706.748960000001</v>
      </c>
      <c r="J189" s="54"/>
      <c r="K189" s="12"/>
      <c r="L189" s="14"/>
      <c r="M189" s="25">
        <f>I189+L189</f>
        <v>31706.748960000001</v>
      </c>
    </row>
    <row r="190" spans="1:13" ht="60" x14ac:dyDescent="0.15">
      <c r="A190" s="60"/>
      <c r="B190" s="60"/>
      <c r="C190" s="24" t="s">
        <v>33</v>
      </c>
      <c r="D190" s="24">
        <f>D191*10%</f>
        <v>39532.800000000003</v>
      </c>
      <c r="E190" s="24">
        <f>E191*10%</f>
        <v>289080</v>
      </c>
      <c r="F190" s="67">
        <v>24</v>
      </c>
      <c r="G190" s="50"/>
      <c r="H190" s="54"/>
      <c r="I190" s="9">
        <v>0</v>
      </c>
      <c r="J190" s="54"/>
      <c r="K190" s="12"/>
      <c r="L190" s="14"/>
      <c r="M190" s="25">
        <f>L190</f>
        <v>0</v>
      </c>
    </row>
    <row r="191" spans="1:13" x14ac:dyDescent="0.15">
      <c r="A191" s="49" t="s">
        <v>23</v>
      </c>
      <c r="B191" s="49"/>
      <c r="C191" s="5"/>
      <c r="D191" s="26">
        <v>395328</v>
      </c>
      <c r="E191" s="26">
        <v>2890800</v>
      </c>
      <c r="F191" s="27">
        <v>24</v>
      </c>
      <c r="G191" s="11"/>
      <c r="H191" s="11"/>
      <c r="I191" s="18">
        <f>I189</f>
        <v>31706.748960000001</v>
      </c>
      <c r="J191" s="50"/>
      <c r="K191" s="50"/>
      <c r="L191" s="28">
        <f>SUM(L189:L190)</f>
        <v>0</v>
      </c>
      <c r="M191" s="29">
        <f>M189+M190</f>
        <v>31706.748960000001</v>
      </c>
    </row>
    <row r="193" spans="1:13" x14ac:dyDescent="0.15">
      <c r="A193" s="68" t="s">
        <v>30</v>
      </c>
      <c r="B193" s="68"/>
      <c r="C193" s="68"/>
      <c r="D193" s="68"/>
      <c r="G193" s="4"/>
      <c r="H193" s="4"/>
      <c r="I193" s="4"/>
      <c r="J193" s="4"/>
      <c r="K193" s="4"/>
      <c r="L193" s="4"/>
    </row>
    <row r="194" spans="1:13" x14ac:dyDescent="0.15">
      <c r="A194" s="69" t="s">
        <v>49</v>
      </c>
      <c r="B194" s="69"/>
      <c r="C194" s="69"/>
      <c r="D194" s="23"/>
      <c r="G194" s="58" t="s">
        <v>4</v>
      </c>
      <c r="H194" s="58"/>
      <c r="I194" s="58"/>
      <c r="J194" s="59" t="s">
        <v>5</v>
      </c>
      <c r="K194" s="59"/>
      <c r="L194" s="59"/>
    </row>
    <row r="195" spans="1:13" ht="36" customHeight="1" x14ac:dyDescent="0.15">
      <c r="A195" s="60" t="s">
        <v>6</v>
      </c>
      <c r="B195" s="60" t="s">
        <v>7</v>
      </c>
      <c r="C195" s="62"/>
      <c r="D195" s="62" t="s">
        <v>9</v>
      </c>
      <c r="E195" s="60" t="s">
        <v>10</v>
      </c>
      <c r="F195" s="63" t="s">
        <v>11</v>
      </c>
      <c r="G195" s="64" t="s">
        <v>12</v>
      </c>
      <c r="H195" s="64" t="s">
        <v>13</v>
      </c>
      <c r="I195" s="65" t="s">
        <v>14</v>
      </c>
      <c r="J195" s="64" t="s">
        <v>15</v>
      </c>
      <c r="K195" s="64" t="s">
        <v>16</v>
      </c>
      <c r="L195" s="70" t="s">
        <v>17</v>
      </c>
      <c r="M195" s="66" t="s">
        <v>18</v>
      </c>
    </row>
    <row r="196" spans="1:13" ht="36" customHeight="1" x14ac:dyDescent="0.15">
      <c r="A196" s="60"/>
      <c r="B196" s="60"/>
      <c r="C196" s="62"/>
      <c r="D196" s="62"/>
      <c r="E196" s="60"/>
      <c r="F196" s="63"/>
      <c r="G196" s="64"/>
      <c r="H196" s="64"/>
      <c r="I196" s="65"/>
      <c r="J196" s="64"/>
      <c r="K196" s="64"/>
      <c r="L196" s="70"/>
      <c r="M196" s="66" t="e">
        <f>I196+L196+#REF!</f>
        <v>#REF!</v>
      </c>
    </row>
    <row r="197" spans="1:13" ht="36.75" customHeight="1" x14ac:dyDescent="0.15">
      <c r="A197" s="60" t="s">
        <v>27</v>
      </c>
      <c r="B197" s="60" t="s">
        <v>21</v>
      </c>
      <c r="C197" s="24" t="s">
        <v>32</v>
      </c>
      <c r="D197" s="24">
        <f>D199*80%</f>
        <v>142195.20000000001</v>
      </c>
      <c r="E197" s="24">
        <f>E199*80%</f>
        <v>1850112</v>
      </c>
      <c r="F197" s="67">
        <v>24</v>
      </c>
      <c r="G197" s="50">
        <v>7.9500000000000005E-3</v>
      </c>
      <c r="H197" s="54">
        <v>2.2069999999999999E-2</v>
      </c>
      <c r="I197" s="9">
        <f>G197*E199+H197*D199</f>
        <v>22308.29808</v>
      </c>
      <c r="J197" s="54"/>
      <c r="K197" s="12"/>
      <c r="L197" s="14"/>
      <c r="M197" s="25">
        <f>I197+L197</f>
        <v>22308.29808</v>
      </c>
    </row>
    <row r="198" spans="1:13" ht="60" x14ac:dyDescent="0.15">
      <c r="A198" s="60"/>
      <c r="B198" s="60"/>
      <c r="C198" s="24" t="s">
        <v>33</v>
      </c>
      <c r="D198" s="24">
        <f>D199*20%</f>
        <v>35548.800000000003</v>
      </c>
      <c r="E198" s="24">
        <f>E199*20%</f>
        <v>462528</v>
      </c>
      <c r="F198" s="67">
        <v>24</v>
      </c>
      <c r="G198" s="50"/>
      <c r="H198" s="54"/>
      <c r="I198" s="9">
        <v>0</v>
      </c>
      <c r="J198" s="54"/>
      <c r="K198" s="12"/>
      <c r="L198" s="14"/>
      <c r="M198" s="25">
        <f>L198</f>
        <v>0</v>
      </c>
    </row>
    <row r="199" spans="1:13" x14ac:dyDescent="0.15">
      <c r="A199" s="49" t="s">
        <v>23</v>
      </c>
      <c r="B199" s="49"/>
      <c r="C199" s="5"/>
      <c r="D199" s="26">
        <v>177744</v>
      </c>
      <c r="E199" s="26">
        <v>2312640</v>
      </c>
      <c r="F199" s="27">
        <v>24</v>
      </c>
      <c r="G199" s="11"/>
      <c r="H199" s="11"/>
      <c r="I199" s="18">
        <f>I197</f>
        <v>22308.29808</v>
      </c>
      <c r="J199" s="50"/>
      <c r="K199" s="50"/>
      <c r="L199" s="28">
        <f>SUM(L197:L198)</f>
        <v>0</v>
      </c>
      <c r="M199" s="29">
        <f>M197+M198</f>
        <v>22308.29808</v>
      </c>
    </row>
    <row r="201" spans="1:13" x14ac:dyDescent="0.15">
      <c r="A201" s="68" t="s">
        <v>30</v>
      </c>
      <c r="B201" s="68"/>
      <c r="C201" s="68"/>
      <c r="D201" s="68"/>
      <c r="G201" s="4"/>
      <c r="H201" s="4"/>
      <c r="I201" s="4"/>
      <c r="J201" s="4"/>
      <c r="K201" s="4"/>
      <c r="L201" s="4"/>
    </row>
    <row r="202" spans="1:13" x14ac:dyDescent="0.15">
      <c r="A202" s="69" t="s">
        <v>50</v>
      </c>
      <c r="B202" s="69"/>
      <c r="C202" s="69"/>
      <c r="D202" s="23"/>
      <c r="G202" s="58" t="s">
        <v>4</v>
      </c>
      <c r="H202" s="58"/>
      <c r="I202" s="58"/>
      <c r="J202" s="59" t="s">
        <v>5</v>
      </c>
      <c r="K202" s="59"/>
      <c r="L202" s="59"/>
    </row>
    <row r="203" spans="1:13" ht="36" customHeight="1" x14ac:dyDescent="0.15">
      <c r="A203" s="60" t="s">
        <v>6</v>
      </c>
      <c r="B203" s="60" t="s">
        <v>7</v>
      </c>
      <c r="C203" s="62"/>
      <c r="D203" s="62" t="s">
        <v>9</v>
      </c>
      <c r="E203" s="60" t="s">
        <v>10</v>
      </c>
      <c r="F203" s="63" t="s">
        <v>11</v>
      </c>
      <c r="G203" s="64" t="s">
        <v>12</v>
      </c>
      <c r="H203" s="64" t="s">
        <v>13</v>
      </c>
      <c r="I203" s="65" t="s">
        <v>14</v>
      </c>
      <c r="J203" s="64" t="s">
        <v>15</v>
      </c>
      <c r="K203" s="64" t="s">
        <v>16</v>
      </c>
      <c r="L203" s="70" t="s">
        <v>17</v>
      </c>
      <c r="M203" s="66" t="s">
        <v>18</v>
      </c>
    </row>
    <row r="204" spans="1:13" ht="36" customHeight="1" x14ac:dyDescent="0.15">
      <c r="A204" s="60"/>
      <c r="B204" s="60"/>
      <c r="C204" s="62"/>
      <c r="D204" s="62"/>
      <c r="E204" s="60"/>
      <c r="F204" s="63"/>
      <c r="G204" s="64"/>
      <c r="H204" s="64"/>
      <c r="I204" s="65"/>
      <c r="J204" s="64"/>
      <c r="K204" s="64"/>
      <c r="L204" s="70"/>
      <c r="M204" s="66" t="e">
        <f>I204+L204+#REF!</f>
        <v>#REF!</v>
      </c>
    </row>
    <row r="205" spans="1:13" ht="36.75" customHeight="1" x14ac:dyDescent="0.15">
      <c r="A205" s="60" t="s">
        <v>27</v>
      </c>
      <c r="B205" s="60" t="s">
        <v>21</v>
      </c>
      <c r="C205" s="24" t="s">
        <v>32</v>
      </c>
      <c r="D205" s="24">
        <f>D207*80%</f>
        <v>114931.20000000001</v>
      </c>
      <c r="E205" s="24">
        <f>E207*80%</f>
        <v>2466816</v>
      </c>
      <c r="F205" s="67">
        <v>24</v>
      </c>
      <c r="G205" s="50">
        <v>7.9500000000000005E-3</v>
      </c>
      <c r="H205" s="54">
        <v>2.2069999999999999E-2</v>
      </c>
      <c r="I205" s="9">
        <f>G205*E207+H205*D207</f>
        <v>27684.64848</v>
      </c>
      <c r="J205" s="54"/>
      <c r="K205" s="12"/>
      <c r="L205" s="14"/>
      <c r="M205" s="25">
        <f>I205+L205</f>
        <v>27684.64848</v>
      </c>
    </row>
    <row r="206" spans="1:13" ht="60" x14ac:dyDescent="0.15">
      <c r="A206" s="60"/>
      <c r="B206" s="60"/>
      <c r="C206" s="24" t="s">
        <v>33</v>
      </c>
      <c r="D206" s="24">
        <f>D207*20%</f>
        <v>28732.800000000003</v>
      </c>
      <c r="E206" s="24">
        <f>E207*20%</f>
        <v>616704</v>
      </c>
      <c r="F206" s="67">
        <v>24</v>
      </c>
      <c r="G206" s="50"/>
      <c r="H206" s="54"/>
      <c r="I206" s="9">
        <v>0</v>
      </c>
      <c r="J206" s="54"/>
      <c r="K206" s="12"/>
      <c r="L206" s="14"/>
      <c r="M206" s="25">
        <f>L206</f>
        <v>0</v>
      </c>
    </row>
    <row r="207" spans="1:13" x14ac:dyDescent="0.15">
      <c r="A207" s="49" t="s">
        <v>23</v>
      </c>
      <c r="B207" s="49"/>
      <c r="C207" s="5"/>
      <c r="D207" s="26">
        <v>143664</v>
      </c>
      <c r="E207" s="26">
        <v>3083520</v>
      </c>
      <c r="F207" s="27">
        <v>24</v>
      </c>
      <c r="G207" s="11"/>
      <c r="H207" s="11"/>
      <c r="I207" s="18">
        <f>I205</f>
        <v>27684.64848</v>
      </c>
      <c r="J207" s="50"/>
      <c r="K207" s="50"/>
      <c r="L207" s="28">
        <f>SUM(L205:L206)</f>
        <v>0</v>
      </c>
      <c r="M207" s="29">
        <f>M205+M206</f>
        <v>27684.64848</v>
      </c>
    </row>
    <row r="210" spans="1:1024" x14ac:dyDescent="0.15">
      <c r="A210" s="21"/>
      <c r="B210" s="21"/>
      <c r="C210" s="21"/>
      <c r="D210" s="21"/>
      <c r="E210" s="21"/>
      <c r="F210" s="30"/>
      <c r="G210" s="21"/>
      <c r="H210" s="21"/>
      <c r="I210" s="3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"/>
      <c r="BE210" s="21"/>
      <c r="BF210" s="21"/>
      <c r="BG210" s="21"/>
      <c r="BH210" s="21"/>
      <c r="BI210" s="21"/>
      <c r="BJ210" s="21"/>
      <c r="BK210" s="21"/>
      <c r="BL210" s="21"/>
      <c r="BM210" s="21"/>
      <c r="BN210" s="21"/>
      <c r="BO210" s="21"/>
      <c r="BP210" s="21"/>
      <c r="BQ210" s="21"/>
      <c r="BR210" s="21"/>
      <c r="BS210" s="21"/>
      <c r="BT210" s="21"/>
      <c r="BU210" s="21"/>
      <c r="BV210" s="21"/>
      <c r="BW210" s="21"/>
      <c r="BX210" s="21"/>
      <c r="BY210" s="21"/>
      <c r="BZ210" s="21"/>
      <c r="CA210" s="21"/>
      <c r="CB210" s="21"/>
      <c r="CC210" s="21"/>
      <c r="CD210" s="21"/>
      <c r="CE210" s="21"/>
      <c r="CF210" s="21"/>
      <c r="CG210" s="21"/>
      <c r="CH210" s="21"/>
      <c r="CI210" s="21"/>
      <c r="CJ210" s="21"/>
      <c r="CK210" s="21"/>
      <c r="CL210" s="21"/>
      <c r="CM210" s="21"/>
      <c r="CN210" s="21"/>
      <c r="CO210" s="21"/>
      <c r="CP210" s="21"/>
      <c r="CQ210" s="21"/>
      <c r="CR210" s="21"/>
      <c r="CS210" s="21"/>
      <c r="CT210" s="21"/>
      <c r="CU210" s="21"/>
      <c r="CV210" s="21"/>
      <c r="CW210" s="21"/>
      <c r="CX210" s="21"/>
      <c r="CY210" s="21"/>
      <c r="CZ210" s="21"/>
      <c r="DA210" s="21"/>
      <c r="DB210" s="21"/>
      <c r="DC210" s="21"/>
      <c r="DD210" s="21"/>
      <c r="DE210" s="21"/>
      <c r="DF210" s="21"/>
      <c r="DG210" s="21"/>
      <c r="DH210" s="21"/>
      <c r="DI210" s="21"/>
      <c r="DJ210" s="21"/>
      <c r="DK210" s="21"/>
      <c r="DL210" s="21"/>
      <c r="DM210" s="21"/>
      <c r="DN210" s="21"/>
      <c r="DO210" s="21"/>
      <c r="DP210" s="21"/>
      <c r="DQ210" s="21"/>
      <c r="DR210" s="21"/>
      <c r="DS210" s="21"/>
      <c r="DT210" s="21"/>
      <c r="DU210" s="21"/>
      <c r="DV210" s="21"/>
      <c r="DW210" s="21"/>
      <c r="DX210" s="21"/>
      <c r="DY210" s="21"/>
      <c r="DZ210" s="21"/>
      <c r="EA210" s="21"/>
      <c r="EB210" s="21"/>
      <c r="EC210" s="21"/>
      <c r="ED210" s="21"/>
      <c r="EE210" s="21"/>
      <c r="EF210" s="21"/>
      <c r="EG210" s="21"/>
      <c r="EH210" s="21"/>
      <c r="EI210" s="21"/>
      <c r="EJ210" s="21"/>
      <c r="EK210" s="21"/>
      <c r="EL210" s="21"/>
      <c r="EM210" s="21"/>
      <c r="EN210" s="21"/>
      <c r="EO210" s="21"/>
      <c r="EP210" s="21"/>
      <c r="EQ210" s="21"/>
      <c r="ER210" s="21"/>
      <c r="ES210" s="21"/>
      <c r="ET210" s="21"/>
      <c r="EU210" s="21"/>
      <c r="EV210" s="21"/>
      <c r="EW210" s="21"/>
      <c r="EX210" s="21"/>
      <c r="EY210" s="21"/>
      <c r="EZ210" s="21"/>
      <c r="FA210" s="21"/>
      <c r="FB210" s="21"/>
      <c r="FC210" s="21"/>
      <c r="FD210" s="21"/>
      <c r="FE210" s="21"/>
      <c r="FF210" s="21"/>
      <c r="FG210" s="21"/>
      <c r="FH210" s="21"/>
      <c r="FI210" s="21"/>
      <c r="FJ210" s="21"/>
      <c r="FK210" s="21"/>
      <c r="FL210" s="21"/>
      <c r="FM210" s="21"/>
      <c r="FN210" s="21"/>
      <c r="FO210" s="21"/>
      <c r="FP210" s="21"/>
      <c r="FQ210" s="21"/>
      <c r="FR210" s="21"/>
      <c r="FS210" s="21"/>
      <c r="FT210" s="21"/>
      <c r="FU210" s="21"/>
      <c r="FV210" s="21"/>
      <c r="FW210" s="21"/>
      <c r="FX210" s="21"/>
      <c r="FY210" s="21"/>
      <c r="FZ210" s="21"/>
      <c r="GA210" s="21"/>
      <c r="GB210" s="21"/>
      <c r="GC210" s="21"/>
      <c r="GD210" s="21"/>
      <c r="GE210" s="21"/>
      <c r="GF210" s="21"/>
      <c r="GG210" s="21"/>
      <c r="GH210" s="21"/>
      <c r="GI210" s="21"/>
      <c r="GJ210" s="21"/>
      <c r="GK210" s="21"/>
      <c r="GL210" s="21"/>
      <c r="GM210" s="21"/>
      <c r="GN210" s="21"/>
      <c r="GO210" s="21"/>
      <c r="GP210" s="21"/>
      <c r="GQ210" s="21"/>
      <c r="GR210" s="21"/>
      <c r="GS210" s="21"/>
      <c r="GT210" s="21"/>
      <c r="GU210" s="21"/>
      <c r="GV210" s="21"/>
      <c r="GW210" s="21"/>
      <c r="GX210" s="21"/>
      <c r="GY210" s="21"/>
      <c r="GZ210" s="21"/>
      <c r="HA210" s="21"/>
      <c r="HB210" s="21"/>
      <c r="HC210" s="21"/>
      <c r="HD210" s="21"/>
      <c r="HE210" s="21"/>
      <c r="HF210" s="21"/>
      <c r="HG210" s="21"/>
      <c r="HH210" s="21"/>
      <c r="HI210" s="21"/>
      <c r="HJ210" s="21"/>
      <c r="HK210" s="21"/>
      <c r="HL210" s="21"/>
      <c r="HM210" s="21"/>
      <c r="HN210" s="21"/>
      <c r="HO210" s="21"/>
      <c r="HP210" s="21"/>
      <c r="HQ210" s="21"/>
      <c r="HR210" s="21"/>
      <c r="HS210" s="21"/>
      <c r="HT210" s="21"/>
      <c r="HU210" s="21"/>
      <c r="HV210" s="21"/>
      <c r="HW210" s="21"/>
      <c r="HX210" s="21"/>
      <c r="HY210" s="21"/>
      <c r="HZ210" s="21"/>
      <c r="IA210" s="21"/>
      <c r="IB210" s="21"/>
      <c r="IC210" s="21"/>
      <c r="ID210" s="21"/>
      <c r="IE210" s="21"/>
      <c r="IF210" s="21"/>
      <c r="IG210" s="21"/>
      <c r="IH210" s="21"/>
      <c r="II210" s="21"/>
      <c r="IJ210" s="21"/>
      <c r="IK210" s="21"/>
      <c r="IL210" s="21"/>
      <c r="IM210" s="21"/>
      <c r="IN210" s="21"/>
      <c r="IO210" s="21"/>
      <c r="IP210" s="21"/>
      <c r="IQ210" s="21"/>
      <c r="IR210" s="21"/>
      <c r="IS210" s="21"/>
      <c r="IT210" s="21"/>
      <c r="IU210" s="21"/>
      <c r="IV210" s="21"/>
      <c r="IW210" s="21"/>
      <c r="IX210" s="21"/>
      <c r="IY210" s="21"/>
      <c r="IZ210" s="21"/>
      <c r="JA210" s="21"/>
      <c r="JB210" s="21"/>
      <c r="JC210" s="21"/>
      <c r="JD210" s="21"/>
      <c r="JE210" s="21"/>
      <c r="JF210" s="21"/>
      <c r="JG210" s="21"/>
      <c r="JH210" s="21"/>
      <c r="JI210" s="21"/>
      <c r="JJ210" s="21"/>
      <c r="JK210" s="21"/>
      <c r="JL210" s="21"/>
      <c r="JM210" s="21"/>
      <c r="JN210" s="21"/>
      <c r="JO210" s="21"/>
      <c r="JP210" s="21"/>
      <c r="JQ210" s="21"/>
      <c r="JR210" s="21"/>
      <c r="JS210" s="21"/>
      <c r="JT210" s="21"/>
      <c r="JU210" s="21"/>
      <c r="JV210" s="21"/>
      <c r="JW210" s="21"/>
      <c r="JX210" s="21"/>
      <c r="JY210" s="21"/>
      <c r="JZ210" s="21"/>
      <c r="KA210" s="21"/>
      <c r="KB210" s="21"/>
      <c r="KC210" s="21"/>
      <c r="KD210" s="21"/>
      <c r="KE210" s="21"/>
      <c r="KF210" s="21"/>
      <c r="KG210" s="21"/>
      <c r="KH210" s="21"/>
      <c r="KI210" s="21"/>
      <c r="KJ210" s="21"/>
      <c r="KK210" s="21"/>
      <c r="KL210" s="21"/>
      <c r="KM210" s="21"/>
      <c r="KN210" s="21"/>
      <c r="KO210" s="21"/>
      <c r="KP210" s="21"/>
      <c r="KQ210" s="21"/>
      <c r="KR210" s="21"/>
      <c r="KS210" s="21"/>
      <c r="KT210" s="21"/>
      <c r="KU210" s="21"/>
      <c r="KV210" s="21"/>
      <c r="KW210" s="21"/>
      <c r="KX210" s="21"/>
      <c r="KY210" s="21"/>
      <c r="KZ210" s="21"/>
      <c r="LA210" s="21"/>
      <c r="LB210" s="21"/>
      <c r="LC210" s="21"/>
      <c r="LD210" s="21"/>
      <c r="LE210" s="21"/>
      <c r="LF210" s="21"/>
      <c r="LG210" s="21"/>
      <c r="LH210" s="21"/>
      <c r="LI210" s="21"/>
      <c r="LJ210" s="21"/>
      <c r="LK210" s="21"/>
      <c r="LL210" s="21"/>
      <c r="LM210" s="21"/>
      <c r="LN210" s="21"/>
      <c r="LO210" s="21"/>
      <c r="LP210" s="21"/>
      <c r="LQ210" s="21"/>
      <c r="LR210" s="21"/>
      <c r="LS210" s="21"/>
      <c r="LT210" s="21"/>
      <c r="LU210" s="21"/>
      <c r="LV210" s="21"/>
      <c r="LW210" s="21"/>
      <c r="LX210" s="21"/>
      <c r="LY210" s="21"/>
      <c r="LZ210" s="21"/>
      <c r="MA210" s="21"/>
      <c r="MB210" s="21"/>
      <c r="MC210" s="21"/>
      <c r="MD210" s="21"/>
      <c r="ME210" s="21"/>
      <c r="MF210" s="21"/>
      <c r="MG210" s="21"/>
      <c r="MH210" s="21"/>
      <c r="MI210" s="21"/>
      <c r="MJ210" s="21"/>
      <c r="MK210" s="21"/>
      <c r="ML210" s="21"/>
      <c r="MM210" s="21"/>
      <c r="MN210" s="21"/>
      <c r="MO210" s="21"/>
      <c r="MP210" s="21"/>
      <c r="MQ210" s="21"/>
      <c r="MR210" s="21"/>
      <c r="MS210" s="21"/>
      <c r="MT210" s="21"/>
      <c r="MU210" s="21"/>
      <c r="MV210" s="21"/>
      <c r="MW210" s="21"/>
      <c r="MX210" s="21"/>
      <c r="MY210" s="21"/>
      <c r="MZ210" s="21"/>
      <c r="NA210" s="21"/>
      <c r="NB210" s="21"/>
      <c r="NC210" s="21"/>
      <c r="ND210" s="21"/>
      <c r="NE210" s="21"/>
      <c r="NF210" s="21"/>
      <c r="NG210" s="21"/>
      <c r="NH210" s="21"/>
      <c r="NI210" s="21"/>
      <c r="NJ210" s="21"/>
      <c r="NK210" s="21"/>
      <c r="NL210" s="21"/>
      <c r="NM210" s="21"/>
      <c r="NN210" s="21"/>
      <c r="NO210" s="21"/>
      <c r="NP210" s="21"/>
      <c r="NQ210" s="21"/>
      <c r="NR210" s="21"/>
      <c r="NS210" s="21"/>
      <c r="NT210" s="21"/>
      <c r="NU210" s="21"/>
      <c r="NV210" s="21"/>
      <c r="NW210" s="21"/>
      <c r="NX210" s="21"/>
      <c r="NY210" s="21"/>
      <c r="NZ210" s="21"/>
      <c r="OA210" s="21"/>
      <c r="OB210" s="21"/>
      <c r="OC210" s="21"/>
      <c r="OD210" s="21"/>
      <c r="OE210" s="21"/>
      <c r="OF210" s="21"/>
      <c r="OG210" s="21"/>
      <c r="OH210" s="21"/>
      <c r="OI210" s="21"/>
      <c r="OJ210" s="21"/>
      <c r="OK210" s="21"/>
      <c r="OL210" s="21"/>
      <c r="OM210" s="21"/>
      <c r="ON210" s="21"/>
      <c r="OO210" s="21"/>
      <c r="OP210" s="21"/>
      <c r="OQ210" s="21"/>
      <c r="OR210" s="21"/>
      <c r="OS210" s="21"/>
      <c r="OT210" s="21"/>
      <c r="OU210" s="21"/>
      <c r="OV210" s="21"/>
      <c r="OW210" s="21"/>
      <c r="OX210" s="21"/>
      <c r="OY210" s="21"/>
      <c r="OZ210" s="21"/>
      <c r="PA210" s="21"/>
      <c r="PB210" s="21"/>
      <c r="PC210" s="21"/>
      <c r="PD210" s="21"/>
      <c r="PE210" s="21"/>
      <c r="PF210" s="21"/>
      <c r="PG210" s="21"/>
      <c r="PH210" s="21"/>
      <c r="PI210" s="21"/>
      <c r="PJ210" s="21"/>
      <c r="PK210" s="21"/>
      <c r="PL210" s="21"/>
      <c r="PM210" s="21"/>
      <c r="PN210" s="21"/>
      <c r="PO210" s="21"/>
      <c r="PP210" s="21"/>
      <c r="PQ210" s="21"/>
      <c r="PR210" s="21"/>
      <c r="PS210" s="21"/>
      <c r="PT210" s="21"/>
      <c r="PU210" s="21"/>
      <c r="PV210" s="21"/>
      <c r="PW210" s="21"/>
      <c r="PX210" s="21"/>
      <c r="PY210" s="21"/>
      <c r="PZ210" s="21"/>
      <c r="QA210" s="21"/>
      <c r="QB210" s="21"/>
      <c r="QC210" s="21"/>
      <c r="QD210" s="21"/>
      <c r="QE210" s="21"/>
      <c r="QF210" s="21"/>
      <c r="QG210" s="21"/>
      <c r="QH210" s="21"/>
      <c r="QI210" s="21"/>
      <c r="QJ210" s="21"/>
      <c r="QK210" s="21"/>
      <c r="QL210" s="21"/>
      <c r="QM210" s="21"/>
      <c r="QN210" s="21"/>
      <c r="QO210" s="21"/>
      <c r="QP210" s="21"/>
      <c r="QQ210" s="21"/>
      <c r="QR210" s="21"/>
      <c r="QS210" s="21"/>
      <c r="QT210" s="21"/>
      <c r="QU210" s="21"/>
      <c r="QV210" s="21"/>
      <c r="QW210" s="21"/>
      <c r="QX210" s="21"/>
      <c r="QY210" s="21"/>
      <c r="QZ210" s="21"/>
      <c r="RA210" s="21"/>
      <c r="RB210" s="21"/>
      <c r="RC210" s="21"/>
      <c r="RD210" s="21"/>
      <c r="RE210" s="21"/>
      <c r="RF210" s="21"/>
      <c r="RG210" s="21"/>
      <c r="RH210" s="21"/>
      <c r="RI210" s="21"/>
      <c r="RJ210" s="21"/>
      <c r="RK210" s="21"/>
      <c r="RL210" s="21"/>
      <c r="RM210" s="21"/>
      <c r="RN210" s="21"/>
      <c r="RO210" s="21"/>
      <c r="RP210" s="21"/>
      <c r="RQ210" s="21"/>
      <c r="RR210" s="21"/>
      <c r="RS210" s="21"/>
      <c r="RT210" s="21"/>
      <c r="RU210" s="21"/>
      <c r="RV210" s="21"/>
      <c r="RW210" s="21"/>
      <c r="RX210" s="21"/>
      <c r="RY210" s="21"/>
      <c r="RZ210" s="21"/>
      <c r="SA210" s="21"/>
      <c r="SB210" s="21"/>
      <c r="SC210" s="21"/>
      <c r="SD210" s="21"/>
      <c r="SE210" s="21"/>
      <c r="SF210" s="21"/>
      <c r="SG210" s="21"/>
      <c r="SH210" s="21"/>
      <c r="SI210" s="21"/>
      <c r="SJ210" s="21"/>
      <c r="SK210" s="21"/>
      <c r="SL210" s="21"/>
      <c r="SM210" s="21"/>
      <c r="SN210" s="21"/>
      <c r="SO210" s="21"/>
      <c r="SP210" s="21"/>
      <c r="SQ210" s="21"/>
      <c r="SR210" s="21"/>
      <c r="SS210" s="21"/>
      <c r="ST210" s="21"/>
      <c r="SU210" s="21"/>
      <c r="SV210" s="21"/>
      <c r="SW210" s="21"/>
      <c r="SX210" s="21"/>
      <c r="SY210" s="21"/>
      <c r="SZ210" s="21"/>
      <c r="TA210" s="21"/>
      <c r="TB210" s="21"/>
      <c r="TC210" s="21"/>
      <c r="TD210" s="21"/>
      <c r="TE210" s="21"/>
      <c r="TF210" s="21"/>
      <c r="TG210" s="21"/>
      <c r="TH210" s="21"/>
      <c r="TI210" s="21"/>
      <c r="TJ210" s="21"/>
      <c r="TK210" s="21"/>
      <c r="TL210" s="21"/>
      <c r="TM210" s="21"/>
      <c r="TN210" s="21"/>
      <c r="TO210" s="21"/>
      <c r="TP210" s="21"/>
      <c r="TQ210" s="21"/>
      <c r="TR210" s="21"/>
      <c r="TS210" s="21"/>
      <c r="TT210" s="21"/>
      <c r="TU210" s="21"/>
      <c r="TV210" s="21"/>
      <c r="TW210" s="21"/>
      <c r="TX210" s="21"/>
      <c r="TY210" s="21"/>
      <c r="TZ210" s="21"/>
      <c r="UA210" s="21"/>
      <c r="UB210" s="21"/>
      <c r="UC210" s="21"/>
      <c r="UD210" s="21"/>
      <c r="UE210" s="21"/>
      <c r="UF210" s="21"/>
      <c r="UG210" s="21"/>
      <c r="UH210" s="21"/>
      <c r="UI210" s="21"/>
      <c r="UJ210" s="21"/>
      <c r="UK210" s="21"/>
      <c r="UL210" s="21"/>
      <c r="UM210" s="21"/>
      <c r="UN210" s="21"/>
      <c r="UO210" s="21"/>
      <c r="UP210" s="21"/>
      <c r="UQ210" s="21"/>
      <c r="UR210" s="21"/>
      <c r="US210" s="21"/>
      <c r="UT210" s="21"/>
      <c r="UU210" s="21"/>
      <c r="UV210" s="21"/>
      <c r="UW210" s="21"/>
      <c r="UX210" s="21"/>
      <c r="UY210" s="21"/>
      <c r="UZ210" s="21"/>
      <c r="VA210" s="21"/>
      <c r="VB210" s="21"/>
      <c r="VC210" s="21"/>
      <c r="VD210" s="21"/>
      <c r="VE210" s="21"/>
      <c r="VF210" s="21"/>
      <c r="VG210" s="21"/>
      <c r="VH210" s="21"/>
      <c r="VI210" s="21"/>
      <c r="VJ210" s="21"/>
      <c r="VK210" s="21"/>
      <c r="VL210" s="21"/>
      <c r="VM210" s="21"/>
      <c r="VN210" s="21"/>
      <c r="VO210" s="21"/>
      <c r="VP210" s="21"/>
      <c r="VQ210" s="21"/>
      <c r="VR210" s="21"/>
      <c r="VS210" s="21"/>
      <c r="VT210" s="21"/>
      <c r="VU210" s="21"/>
      <c r="VV210" s="21"/>
      <c r="VW210" s="21"/>
      <c r="VX210" s="21"/>
      <c r="VY210" s="21"/>
      <c r="VZ210" s="21"/>
      <c r="WA210" s="21"/>
      <c r="WB210" s="21"/>
      <c r="WC210" s="21"/>
      <c r="WD210" s="21"/>
      <c r="WE210" s="21"/>
      <c r="WF210" s="21"/>
      <c r="WG210" s="21"/>
      <c r="WH210" s="21"/>
      <c r="WI210" s="21"/>
      <c r="WJ210" s="21"/>
      <c r="WK210" s="21"/>
      <c r="WL210" s="21"/>
      <c r="WM210" s="21"/>
      <c r="WN210" s="21"/>
      <c r="WO210" s="21"/>
      <c r="WP210" s="21"/>
      <c r="WQ210" s="21"/>
      <c r="WR210" s="21"/>
      <c r="WS210" s="21"/>
      <c r="WT210" s="21"/>
      <c r="WU210" s="21"/>
      <c r="WV210" s="21"/>
      <c r="WW210" s="21"/>
      <c r="WX210" s="21"/>
      <c r="WY210" s="21"/>
      <c r="WZ210" s="21"/>
      <c r="XA210" s="21"/>
      <c r="XB210" s="21"/>
      <c r="XC210" s="21"/>
      <c r="XD210" s="21"/>
      <c r="XE210" s="21"/>
      <c r="XF210" s="21"/>
      <c r="XG210" s="21"/>
      <c r="XH210" s="21"/>
      <c r="XI210" s="21"/>
      <c r="XJ210" s="21"/>
      <c r="XK210" s="21"/>
      <c r="XL210" s="21"/>
      <c r="XM210" s="21"/>
      <c r="XN210" s="21"/>
      <c r="XO210" s="21"/>
      <c r="XP210" s="21"/>
      <c r="XQ210" s="21"/>
      <c r="XR210" s="21"/>
      <c r="XS210" s="21"/>
      <c r="XT210" s="21"/>
      <c r="XU210" s="21"/>
      <c r="XV210" s="21"/>
      <c r="XW210" s="21"/>
      <c r="XX210" s="21"/>
      <c r="XY210" s="21"/>
      <c r="XZ210" s="21"/>
      <c r="YA210" s="21"/>
      <c r="YB210" s="21"/>
      <c r="YC210" s="21"/>
      <c r="YD210" s="21"/>
      <c r="YE210" s="21"/>
      <c r="YF210" s="21"/>
      <c r="YG210" s="21"/>
      <c r="YH210" s="21"/>
      <c r="YI210" s="21"/>
      <c r="YJ210" s="21"/>
      <c r="YK210" s="21"/>
      <c r="YL210" s="21"/>
      <c r="YM210" s="21"/>
      <c r="YN210" s="21"/>
      <c r="YO210" s="21"/>
      <c r="YP210" s="21"/>
      <c r="YQ210" s="21"/>
      <c r="YR210" s="21"/>
      <c r="YS210" s="21"/>
      <c r="YT210" s="21"/>
      <c r="YU210" s="21"/>
      <c r="YV210" s="21"/>
      <c r="YW210" s="21"/>
      <c r="YX210" s="21"/>
      <c r="YY210" s="21"/>
      <c r="YZ210" s="21"/>
      <c r="ZA210" s="21"/>
      <c r="ZB210" s="21"/>
      <c r="ZC210" s="21"/>
      <c r="ZD210" s="21"/>
      <c r="ZE210" s="21"/>
      <c r="ZF210" s="21"/>
      <c r="ZG210" s="21"/>
      <c r="ZH210" s="21"/>
      <c r="ZI210" s="21"/>
      <c r="ZJ210" s="21"/>
      <c r="ZK210" s="21"/>
      <c r="ZL210" s="21"/>
      <c r="ZM210" s="21"/>
      <c r="ZN210" s="21"/>
      <c r="ZO210" s="21"/>
      <c r="ZP210" s="21"/>
      <c r="ZQ210" s="21"/>
      <c r="ZR210" s="21"/>
      <c r="ZS210" s="21"/>
      <c r="ZT210" s="21"/>
      <c r="ZU210" s="21"/>
      <c r="ZV210" s="21"/>
      <c r="ZW210" s="21"/>
      <c r="ZX210" s="21"/>
      <c r="ZY210" s="21"/>
      <c r="ZZ210" s="21"/>
      <c r="AAA210" s="21"/>
      <c r="AAB210" s="21"/>
      <c r="AAC210" s="21"/>
      <c r="AAD210" s="21"/>
      <c r="AAE210" s="21"/>
      <c r="AAF210" s="21"/>
      <c r="AAG210" s="21"/>
      <c r="AAH210" s="21"/>
      <c r="AAI210" s="21"/>
      <c r="AAJ210" s="21"/>
      <c r="AAK210" s="21"/>
      <c r="AAL210" s="21"/>
      <c r="AAM210" s="21"/>
      <c r="AAN210" s="21"/>
      <c r="AAO210" s="21"/>
      <c r="AAP210" s="21"/>
      <c r="AAQ210" s="21"/>
      <c r="AAR210" s="21"/>
      <c r="AAS210" s="21"/>
      <c r="AAT210" s="21"/>
      <c r="AAU210" s="21"/>
      <c r="AAV210" s="21"/>
      <c r="AAW210" s="21"/>
      <c r="AAX210" s="21"/>
      <c r="AAY210" s="21"/>
      <c r="AAZ210" s="21"/>
      <c r="ABA210" s="21"/>
      <c r="ABB210" s="21"/>
      <c r="ABC210" s="21"/>
      <c r="ABD210" s="21"/>
      <c r="ABE210" s="21"/>
      <c r="ABF210" s="21"/>
      <c r="ABG210" s="21"/>
      <c r="ABH210" s="21"/>
      <c r="ABI210" s="21"/>
      <c r="ABJ210" s="21"/>
      <c r="ABK210" s="21"/>
      <c r="ABL210" s="21"/>
      <c r="ABM210" s="21"/>
      <c r="ABN210" s="21"/>
      <c r="ABO210" s="21"/>
      <c r="ABP210" s="21"/>
      <c r="ABQ210" s="21"/>
      <c r="ABR210" s="21"/>
      <c r="ABS210" s="21"/>
      <c r="ABT210" s="21"/>
      <c r="ABU210" s="21"/>
      <c r="ABV210" s="21"/>
      <c r="ABW210" s="21"/>
      <c r="ABX210" s="21"/>
      <c r="ABY210" s="21"/>
      <c r="ABZ210" s="21"/>
      <c r="ACA210" s="21"/>
      <c r="ACB210" s="21"/>
      <c r="ACC210" s="21"/>
      <c r="ACD210" s="21"/>
      <c r="ACE210" s="21"/>
      <c r="ACF210" s="21"/>
      <c r="ACG210" s="21"/>
      <c r="ACH210" s="21"/>
      <c r="ACI210" s="21"/>
      <c r="ACJ210" s="21"/>
      <c r="ACK210" s="21"/>
      <c r="ACL210" s="21"/>
      <c r="ACM210" s="21"/>
      <c r="ACN210" s="21"/>
      <c r="ACO210" s="21"/>
      <c r="ACP210" s="21"/>
      <c r="ACQ210" s="21"/>
      <c r="ACR210" s="21"/>
      <c r="ACS210" s="21"/>
      <c r="ACT210" s="21"/>
      <c r="ACU210" s="21"/>
      <c r="ACV210" s="21"/>
      <c r="ACW210" s="21"/>
      <c r="ACX210" s="21"/>
      <c r="ACY210" s="21"/>
      <c r="ACZ210" s="21"/>
      <c r="ADA210" s="21"/>
      <c r="ADB210" s="21"/>
      <c r="ADC210" s="21"/>
      <c r="ADD210" s="21"/>
      <c r="ADE210" s="21"/>
      <c r="ADF210" s="21"/>
      <c r="ADG210" s="21"/>
      <c r="ADH210" s="21"/>
      <c r="ADI210" s="21"/>
      <c r="ADJ210" s="21"/>
      <c r="ADK210" s="21"/>
      <c r="ADL210" s="21"/>
      <c r="ADM210" s="21"/>
      <c r="ADN210" s="21"/>
      <c r="ADO210" s="21"/>
      <c r="ADP210" s="21"/>
      <c r="ADQ210" s="21"/>
      <c r="ADR210" s="21"/>
      <c r="ADS210" s="21"/>
      <c r="ADT210" s="21"/>
      <c r="ADU210" s="21"/>
      <c r="ADV210" s="21"/>
      <c r="ADW210" s="21"/>
      <c r="ADX210" s="21"/>
      <c r="ADY210" s="21"/>
      <c r="ADZ210" s="21"/>
      <c r="AEA210" s="21"/>
      <c r="AEB210" s="21"/>
      <c r="AEC210" s="21"/>
      <c r="AED210" s="21"/>
      <c r="AEE210" s="21"/>
      <c r="AEF210" s="21"/>
      <c r="AEG210" s="21"/>
      <c r="AEH210" s="21"/>
      <c r="AEI210" s="21"/>
      <c r="AEJ210" s="21"/>
      <c r="AEK210" s="21"/>
      <c r="AEL210" s="21"/>
      <c r="AEM210" s="21"/>
      <c r="AEN210" s="21"/>
      <c r="AEO210" s="21"/>
      <c r="AEP210" s="21"/>
      <c r="AEQ210" s="21"/>
      <c r="AER210" s="21"/>
      <c r="AES210" s="21"/>
      <c r="AET210" s="21"/>
      <c r="AEU210" s="21"/>
      <c r="AEV210" s="21"/>
      <c r="AEW210" s="21"/>
      <c r="AEX210" s="21"/>
      <c r="AEY210" s="21"/>
      <c r="AEZ210" s="21"/>
      <c r="AFA210" s="21"/>
      <c r="AFB210" s="21"/>
      <c r="AFC210" s="21"/>
      <c r="AFD210" s="21"/>
      <c r="AFE210" s="21"/>
      <c r="AFF210" s="21"/>
      <c r="AFG210" s="21"/>
      <c r="AFH210" s="21"/>
      <c r="AFI210" s="21"/>
      <c r="AFJ210" s="21"/>
      <c r="AFK210" s="21"/>
      <c r="AFL210" s="21"/>
      <c r="AFM210" s="21"/>
      <c r="AFN210" s="21"/>
      <c r="AFO210" s="21"/>
      <c r="AFP210" s="21"/>
      <c r="AFQ210" s="21"/>
      <c r="AFR210" s="21"/>
      <c r="AFS210" s="21"/>
      <c r="AFT210" s="21"/>
      <c r="AFU210" s="21"/>
      <c r="AFV210" s="21"/>
      <c r="AFW210" s="21"/>
      <c r="AFX210" s="21"/>
      <c r="AFY210" s="21"/>
      <c r="AFZ210" s="21"/>
      <c r="AGA210" s="21"/>
      <c r="AGB210" s="21"/>
      <c r="AGC210" s="21"/>
      <c r="AGD210" s="21"/>
      <c r="AGE210" s="21"/>
      <c r="AGF210" s="21"/>
      <c r="AGG210" s="21"/>
      <c r="AGH210" s="21"/>
      <c r="AGI210" s="21"/>
      <c r="AGJ210" s="21"/>
      <c r="AGK210" s="21"/>
      <c r="AGL210" s="21"/>
      <c r="AGM210" s="21"/>
      <c r="AGN210" s="21"/>
      <c r="AGO210" s="21"/>
      <c r="AGP210" s="21"/>
      <c r="AGQ210" s="21"/>
      <c r="AGR210" s="21"/>
      <c r="AGS210" s="21"/>
      <c r="AGT210" s="21"/>
      <c r="AGU210" s="21"/>
      <c r="AGV210" s="21"/>
      <c r="AGW210" s="21"/>
      <c r="AGX210" s="21"/>
      <c r="AGY210" s="21"/>
      <c r="AGZ210" s="21"/>
      <c r="AHA210" s="21"/>
      <c r="AHB210" s="21"/>
      <c r="AHC210" s="21"/>
      <c r="AHD210" s="21"/>
      <c r="AHE210" s="21"/>
      <c r="AHF210" s="21"/>
      <c r="AHG210" s="21"/>
      <c r="AHH210" s="21"/>
      <c r="AHI210" s="21"/>
      <c r="AHJ210" s="21"/>
      <c r="AHK210" s="21"/>
      <c r="AHL210" s="21"/>
      <c r="AHM210" s="21"/>
      <c r="AHN210" s="21"/>
      <c r="AHO210" s="21"/>
      <c r="AHP210" s="21"/>
      <c r="AHQ210" s="21"/>
      <c r="AHR210" s="21"/>
      <c r="AHS210" s="21"/>
      <c r="AHT210" s="21"/>
      <c r="AHU210" s="21"/>
      <c r="AHV210" s="21"/>
      <c r="AHW210" s="21"/>
      <c r="AHX210" s="21"/>
      <c r="AHY210" s="21"/>
      <c r="AHZ210" s="21"/>
      <c r="AIA210" s="21"/>
      <c r="AIB210" s="21"/>
      <c r="AIC210" s="21"/>
      <c r="AID210" s="21"/>
      <c r="AIE210" s="21"/>
      <c r="AIF210" s="21"/>
      <c r="AIG210" s="21"/>
      <c r="AIH210" s="21"/>
      <c r="AII210" s="21"/>
      <c r="AIJ210" s="21"/>
      <c r="AIK210" s="21"/>
      <c r="AIL210" s="21"/>
      <c r="AIM210" s="21"/>
      <c r="AIN210" s="21"/>
      <c r="AIO210" s="21"/>
      <c r="AIP210" s="21"/>
      <c r="AIQ210" s="21"/>
      <c r="AIR210" s="21"/>
      <c r="AIS210" s="21"/>
      <c r="AIT210" s="21"/>
      <c r="AIU210" s="21"/>
      <c r="AIV210" s="21"/>
      <c r="AIW210" s="21"/>
      <c r="AIX210" s="21"/>
      <c r="AIY210" s="21"/>
      <c r="AIZ210" s="21"/>
      <c r="AJA210" s="21"/>
      <c r="AJB210" s="21"/>
      <c r="AJC210" s="21"/>
      <c r="AJD210" s="21"/>
      <c r="AJE210" s="21"/>
      <c r="AJF210" s="21"/>
      <c r="AJG210" s="21"/>
      <c r="AJH210" s="21"/>
      <c r="AJI210" s="21"/>
      <c r="AJJ210" s="21"/>
      <c r="AJK210" s="21"/>
      <c r="AJL210" s="21"/>
      <c r="AJM210" s="21"/>
      <c r="AJN210" s="21"/>
      <c r="AJO210" s="21"/>
      <c r="AJP210" s="21"/>
      <c r="AJQ210" s="21"/>
      <c r="AJR210" s="21"/>
      <c r="AJS210" s="21"/>
      <c r="AJT210" s="21"/>
      <c r="AJU210" s="21"/>
      <c r="AJV210" s="21"/>
      <c r="AJW210" s="21"/>
      <c r="AJX210" s="21"/>
      <c r="AJY210" s="21"/>
      <c r="AJZ210" s="21"/>
      <c r="AKA210" s="21"/>
      <c r="AKB210" s="21"/>
      <c r="AKC210" s="21"/>
      <c r="AKD210" s="21"/>
      <c r="AKE210" s="21"/>
      <c r="AKF210" s="21"/>
      <c r="AKG210" s="21"/>
      <c r="AKH210" s="21"/>
      <c r="AKI210" s="21"/>
      <c r="AKJ210" s="21"/>
      <c r="AKK210" s="21"/>
      <c r="AKL210" s="21"/>
      <c r="AKM210" s="21"/>
      <c r="AKN210" s="21"/>
      <c r="AKO210" s="21"/>
      <c r="AKP210" s="21"/>
      <c r="AKQ210" s="21"/>
      <c r="AKR210" s="21"/>
      <c r="AKS210" s="21"/>
      <c r="AKT210" s="21"/>
      <c r="AKU210" s="21"/>
      <c r="AKV210" s="21"/>
      <c r="AKW210" s="21"/>
      <c r="AKX210" s="21"/>
      <c r="AKY210" s="21"/>
      <c r="AKZ210" s="21"/>
      <c r="ALA210" s="21"/>
      <c r="ALB210" s="21"/>
      <c r="ALC210" s="21"/>
      <c r="ALD210" s="21"/>
      <c r="ALE210" s="21"/>
      <c r="ALF210" s="21"/>
      <c r="ALG210" s="21"/>
      <c r="ALH210" s="21"/>
      <c r="ALI210" s="21"/>
      <c r="ALJ210" s="21"/>
      <c r="ALK210" s="21"/>
      <c r="ALL210" s="21"/>
      <c r="ALM210" s="21"/>
      <c r="ALN210" s="21"/>
      <c r="ALO210" s="21"/>
      <c r="ALP210" s="21"/>
      <c r="ALQ210" s="21"/>
      <c r="ALR210" s="21"/>
      <c r="ALS210" s="21"/>
      <c r="ALT210" s="21"/>
      <c r="ALU210" s="21"/>
      <c r="ALV210" s="21"/>
      <c r="ALW210" s="21"/>
      <c r="ALX210" s="21"/>
      <c r="ALY210" s="21"/>
      <c r="ALZ210" s="21"/>
      <c r="AMA210" s="21"/>
      <c r="AMB210" s="21"/>
      <c r="AMC210" s="21"/>
      <c r="AMD210" s="21"/>
      <c r="AME210" s="21"/>
      <c r="AMF210" s="21"/>
      <c r="AMG210" s="21"/>
      <c r="AMH210" s="21"/>
      <c r="AMI210" s="21"/>
      <c r="AMJ210" s="21"/>
    </row>
    <row r="212" spans="1:1024" ht="12.75" customHeight="1" x14ac:dyDescent="0.15">
      <c r="A212" s="4" t="s">
        <v>51</v>
      </c>
      <c r="D212" s="5"/>
      <c r="E212" s="5"/>
      <c r="F212" s="4"/>
      <c r="I212" s="5"/>
      <c r="L212" s="5"/>
      <c r="M212" s="5"/>
    </row>
    <row r="213" spans="1:1024" x14ac:dyDescent="0.15">
      <c r="A213" s="53" t="s">
        <v>1</v>
      </c>
      <c r="B213" s="53"/>
      <c r="C213" s="53"/>
    </row>
    <row r="214" spans="1:1024" x14ac:dyDescent="0.15">
      <c r="A214" s="56" t="s">
        <v>52</v>
      </c>
      <c r="B214" s="56"/>
      <c r="C214" s="56"/>
      <c r="G214" s="4"/>
      <c r="H214" s="4"/>
      <c r="I214" s="4"/>
      <c r="J214" s="4"/>
      <c r="K214" s="4"/>
      <c r="L214" s="4"/>
    </row>
    <row r="215" spans="1:1024" x14ac:dyDescent="0.15">
      <c r="A215" s="72" t="s">
        <v>3</v>
      </c>
      <c r="B215" s="72"/>
      <c r="C215" s="72"/>
      <c r="D215" s="72"/>
      <c r="G215" s="58" t="s">
        <v>4</v>
      </c>
      <c r="H215" s="58"/>
      <c r="I215" s="58"/>
      <c r="J215" s="59" t="s">
        <v>5</v>
      </c>
      <c r="K215" s="59"/>
      <c r="L215" s="59"/>
    </row>
    <row r="216" spans="1:1024" ht="39.75" customHeight="1" x14ac:dyDescent="0.15">
      <c r="A216" s="60" t="s">
        <v>6</v>
      </c>
      <c r="B216" s="60" t="s">
        <v>7</v>
      </c>
      <c r="C216" s="61" t="s">
        <v>8</v>
      </c>
      <c r="D216" s="62" t="s">
        <v>9</v>
      </c>
      <c r="E216" s="60" t="s">
        <v>10</v>
      </c>
      <c r="F216" s="63" t="s">
        <v>11</v>
      </c>
      <c r="G216" s="64" t="s">
        <v>12</v>
      </c>
      <c r="H216" s="64" t="s">
        <v>13</v>
      </c>
      <c r="I216" s="65" t="s">
        <v>14</v>
      </c>
      <c r="J216" s="64" t="s">
        <v>15</v>
      </c>
      <c r="K216" s="64" t="s">
        <v>16</v>
      </c>
      <c r="L216" s="64" t="s">
        <v>17</v>
      </c>
      <c r="M216" s="52" t="s">
        <v>18</v>
      </c>
    </row>
    <row r="217" spans="1:1024" ht="29.25" customHeight="1" x14ac:dyDescent="0.15">
      <c r="A217" s="60"/>
      <c r="B217" s="60"/>
      <c r="C217" s="61"/>
      <c r="D217" s="62"/>
      <c r="E217" s="60"/>
      <c r="F217" s="63"/>
      <c r="G217" s="64"/>
      <c r="H217" s="64"/>
      <c r="I217" s="65"/>
      <c r="J217" s="64"/>
      <c r="K217" s="64"/>
      <c r="L217" s="64"/>
      <c r="M217" s="52"/>
    </row>
    <row r="218" spans="1:1024" x14ac:dyDescent="0.15">
      <c r="A218" s="53" t="s">
        <v>44</v>
      </c>
      <c r="B218" s="6" t="s">
        <v>20</v>
      </c>
      <c r="C218" s="7"/>
      <c r="D218" s="8"/>
      <c r="E218" s="9"/>
      <c r="F218" s="10"/>
      <c r="G218" s="50">
        <v>4.5999999999999996</v>
      </c>
      <c r="H218" s="54">
        <v>6.7640000000000006E-2</v>
      </c>
      <c r="I218" s="55">
        <f>G218*(F218+F219)+H218*(D218+D219)</f>
        <v>1163.45408</v>
      </c>
      <c r="J218" s="9"/>
      <c r="K218" s="13"/>
      <c r="L218" s="14"/>
      <c r="M218" s="55">
        <f>I218+L218+L219</f>
        <v>1163.45408</v>
      </c>
    </row>
    <row r="219" spans="1:1024" x14ac:dyDescent="0.15">
      <c r="A219" s="53"/>
      <c r="B219" s="6" t="s">
        <v>21</v>
      </c>
      <c r="C219" s="7">
        <v>4</v>
      </c>
      <c r="D219" s="8">
        <v>10672</v>
      </c>
      <c r="E219" s="9"/>
      <c r="F219" s="10">
        <v>96</v>
      </c>
      <c r="G219" s="50"/>
      <c r="H219" s="54"/>
      <c r="I219" s="55" t="e">
        <f>G219*(F219+#REF!)+H219*(D219+#REF!)</f>
        <v>#REF!</v>
      </c>
      <c r="J219" s="9"/>
      <c r="K219" s="13"/>
      <c r="L219" s="14"/>
      <c r="M219" s="55" t="e">
        <f>I219+L219+#REF!</f>
        <v>#REF!</v>
      </c>
    </row>
    <row r="220" spans="1:1024" x14ac:dyDescent="0.15">
      <c r="A220" s="53" t="s">
        <v>29</v>
      </c>
      <c r="B220" s="6" t="s">
        <v>20</v>
      </c>
      <c r="C220" s="7"/>
      <c r="D220" s="8"/>
      <c r="E220" s="9"/>
      <c r="F220" s="10"/>
      <c r="G220" s="50">
        <v>11.7</v>
      </c>
      <c r="H220" s="71">
        <v>4.9200000000000001E-2</v>
      </c>
      <c r="I220" s="55">
        <f>G220*(F220+F221)+H220*(D220+D221)</f>
        <v>2054.5584000000049</v>
      </c>
      <c r="J220" s="9"/>
      <c r="K220" s="13"/>
      <c r="L220" s="14"/>
      <c r="M220" s="55">
        <f>I220+L220+L221</f>
        <v>2054.5584000000049</v>
      </c>
    </row>
    <row r="221" spans="1:1024" x14ac:dyDescent="0.15">
      <c r="A221" s="53"/>
      <c r="B221" s="6" t="s">
        <v>21</v>
      </c>
      <c r="C221" s="7">
        <v>1</v>
      </c>
      <c r="D221" s="8">
        <v>36052.000000000102</v>
      </c>
      <c r="E221" s="9"/>
      <c r="F221" s="10">
        <v>24</v>
      </c>
      <c r="G221" s="50"/>
      <c r="H221" s="71"/>
      <c r="I221" s="55" t="e">
        <f>G221*(F221+#REF!)+H221*(D221+#REF!)</f>
        <v>#REF!</v>
      </c>
      <c r="J221" s="9"/>
      <c r="K221" s="13"/>
      <c r="L221" s="14"/>
      <c r="M221" s="55" t="e">
        <f>I221+L221+#REF!</f>
        <v>#REF!</v>
      </c>
    </row>
    <row r="222" spans="1:1024" x14ac:dyDescent="0.15">
      <c r="A222" s="53" t="s">
        <v>26</v>
      </c>
      <c r="B222" s="6" t="s">
        <v>20</v>
      </c>
      <c r="C222" s="7">
        <v>1</v>
      </c>
      <c r="D222" s="8">
        <v>42780</v>
      </c>
      <c r="E222" s="9"/>
      <c r="F222" s="10">
        <v>24</v>
      </c>
      <c r="G222" s="50">
        <v>45.19</v>
      </c>
      <c r="H222" s="54">
        <v>3.6889999999999999E-2</v>
      </c>
      <c r="I222" s="55">
        <f>G222*(F222+F223)+H222*(D222+D223)</f>
        <v>93315.846859999991</v>
      </c>
      <c r="J222" s="9"/>
      <c r="K222" s="13"/>
      <c r="L222" s="14"/>
      <c r="M222" s="55">
        <f>I222+L222+L223</f>
        <v>93315.846859999991</v>
      </c>
    </row>
    <row r="223" spans="1:1024" x14ac:dyDescent="0.15">
      <c r="A223" s="53"/>
      <c r="B223" s="6" t="s">
        <v>21</v>
      </c>
      <c r="C223" s="7">
        <v>22</v>
      </c>
      <c r="D223" s="8">
        <v>1810594</v>
      </c>
      <c r="E223" s="9"/>
      <c r="F223" s="10">
        <v>528</v>
      </c>
      <c r="G223" s="50"/>
      <c r="H223" s="54"/>
      <c r="I223" s="55" t="e">
        <f>G223*(F223+#REF!)+H223*(D223+#REF!)</f>
        <v>#REF!</v>
      </c>
      <c r="J223" s="9"/>
      <c r="K223" s="13"/>
      <c r="L223" s="14"/>
      <c r="M223" s="55" t="e">
        <f>I223+L223+#REF!</f>
        <v>#REF!</v>
      </c>
    </row>
    <row r="224" spans="1:1024" x14ac:dyDescent="0.15">
      <c r="A224" s="53" t="s">
        <v>38</v>
      </c>
      <c r="B224" s="6" t="s">
        <v>20</v>
      </c>
      <c r="C224" s="7"/>
      <c r="D224" s="8"/>
      <c r="E224" s="9"/>
      <c r="F224" s="10"/>
      <c r="G224" s="50">
        <v>48.54</v>
      </c>
      <c r="H224" s="54">
        <v>3.6889999999999999E-2</v>
      </c>
      <c r="I224" s="55">
        <f>G224*(F224+F225)+H224*(D224+D225)</f>
        <v>9899.0364000000009</v>
      </c>
      <c r="J224" s="9"/>
      <c r="K224" s="13"/>
      <c r="L224" s="14"/>
      <c r="M224" s="55">
        <f>I224+L224+L225</f>
        <v>9899.0364000000009</v>
      </c>
    </row>
    <row r="225" spans="1:13" x14ac:dyDescent="0.15">
      <c r="A225" s="53"/>
      <c r="B225" s="6" t="s">
        <v>21</v>
      </c>
      <c r="C225" s="7">
        <v>1</v>
      </c>
      <c r="D225" s="8">
        <v>236760</v>
      </c>
      <c r="E225" s="9"/>
      <c r="F225" s="10">
        <v>24</v>
      </c>
      <c r="G225" s="50"/>
      <c r="H225" s="54"/>
      <c r="I225" s="55" t="e">
        <f>G225*(F225+#REF!)+H225*(D225+#REF!)</f>
        <v>#REF!</v>
      </c>
      <c r="J225" s="9"/>
      <c r="K225" s="13"/>
      <c r="L225" s="14"/>
      <c r="M225" s="55" t="e">
        <f>I225+L225+#REF!</f>
        <v>#REF!</v>
      </c>
    </row>
    <row r="226" spans="1:13" x14ac:dyDescent="0.15">
      <c r="A226" s="53" t="s">
        <v>19</v>
      </c>
      <c r="B226" s="6" t="s">
        <v>20</v>
      </c>
      <c r="C226" s="7"/>
      <c r="D226" s="8"/>
      <c r="E226" s="9"/>
      <c r="F226" s="10"/>
      <c r="G226" s="50">
        <v>252.42</v>
      </c>
      <c r="H226" s="54">
        <v>3.6150000000000002E-2</v>
      </c>
      <c r="I226" s="55">
        <f>G226*(F226+F227)+H226*(D226+D227)</f>
        <v>88810.309200000003</v>
      </c>
      <c r="J226" s="9"/>
      <c r="K226" s="13"/>
      <c r="L226" s="14"/>
      <c r="M226" s="55">
        <f>I226+L226+L227</f>
        <v>88810.309200000003</v>
      </c>
    </row>
    <row r="227" spans="1:13" x14ac:dyDescent="0.15">
      <c r="A227" s="53"/>
      <c r="B227" s="6" t="s">
        <v>21</v>
      </c>
      <c r="C227" s="7">
        <v>5</v>
      </c>
      <c r="D227" s="8">
        <v>1618808</v>
      </c>
      <c r="E227" s="9"/>
      <c r="F227" s="10">
        <v>120</v>
      </c>
      <c r="G227" s="50"/>
      <c r="H227" s="54"/>
      <c r="I227" s="55" t="e">
        <f>G227*(F227+#REF!)+H227*(D227+#REF!)</f>
        <v>#REF!</v>
      </c>
      <c r="J227" s="9"/>
      <c r="K227" s="13"/>
      <c r="L227" s="14"/>
      <c r="M227" s="55" t="e">
        <f>I227+L227+#REF!</f>
        <v>#REF!</v>
      </c>
    </row>
    <row r="228" spans="1:13" x14ac:dyDescent="0.15">
      <c r="A228" s="53" t="s">
        <v>27</v>
      </c>
      <c r="B228" s="6" t="s">
        <v>20</v>
      </c>
      <c r="C228" s="7"/>
      <c r="D228" s="8"/>
      <c r="E228" s="9"/>
      <c r="F228" s="10"/>
      <c r="G228" s="50">
        <v>6.5399999999999998E-3</v>
      </c>
      <c r="H228" s="54">
        <v>3.2779999999999997E-2</v>
      </c>
      <c r="I228" s="55">
        <f>G228*(E228+E229)+H228*(D228+D229)</f>
        <v>377612.57115999993</v>
      </c>
      <c r="J228" s="9"/>
      <c r="K228" s="13"/>
      <c r="L228" s="14"/>
      <c r="M228" s="55">
        <f>I228+L228+L229</f>
        <v>377612.57115999993</v>
      </c>
    </row>
    <row r="229" spans="1:13" x14ac:dyDescent="0.15">
      <c r="A229" s="53"/>
      <c r="B229" s="6" t="s">
        <v>21</v>
      </c>
      <c r="C229" s="7">
        <v>9</v>
      </c>
      <c r="D229" s="8">
        <v>6098162</v>
      </c>
      <c r="E229" s="9">
        <v>27173520</v>
      </c>
      <c r="F229" s="10">
        <v>216</v>
      </c>
      <c r="G229" s="50"/>
      <c r="H229" s="54"/>
      <c r="I229" s="55" t="e">
        <f>G229*(F229+#REF!)+H229*(D229+#REF!)</f>
        <v>#REF!</v>
      </c>
      <c r="J229" s="9"/>
      <c r="K229" s="13"/>
      <c r="L229" s="14"/>
      <c r="M229" s="55" t="e">
        <f>I229+L229+#REF!</f>
        <v>#REF!</v>
      </c>
    </row>
    <row r="230" spans="1:13" x14ac:dyDescent="0.15">
      <c r="A230" s="49" t="s">
        <v>23</v>
      </c>
      <c r="B230" s="49" t="s">
        <v>23</v>
      </c>
      <c r="C230" s="15">
        <f>SUM(C218:C229)</f>
        <v>43</v>
      </c>
      <c r="D230" s="16">
        <f>SUM(D218:D229)</f>
        <v>9853828</v>
      </c>
      <c r="E230" s="16">
        <f>SUM(E218:E229)</f>
        <v>27173520</v>
      </c>
      <c r="F230" s="17">
        <f>SUM(F218:F229)</f>
        <v>1032</v>
      </c>
      <c r="G230" s="50"/>
      <c r="H230" s="50"/>
      <c r="I230" s="18">
        <f>I218+I220+I222+I224+I226+I228</f>
        <v>572855.7760999999</v>
      </c>
      <c r="J230" s="50"/>
      <c r="K230" s="50"/>
      <c r="L230" s="19">
        <f>SUM(L218:L229)</f>
        <v>0</v>
      </c>
      <c r="M230" s="19">
        <f>M218+M220+M222+M224+M226+M228</f>
        <v>572855.7760999999</v>
      </c>
    </row>
    <row r="232" spans="1:13" x14ac:dyDescent="0.15">
      <c r="A232" s="53" t="s">
        <v>1</v>
      </c>
      <c r="B232" s="53"/>
      <c r="C232" s="53"/>
    </row>
    <row r="233" spans="1:13" x14ac:dyDescent="0.15">
      <c r="A233" s="56" t="s">
        <v>52</v>
      </c>
      <c r="B233" s="56"/>
      <c r="C233" s="56"/>
      <c r="G233" s="4"/>
      <c r="H233" s="4"/>
      <c r="I233" s="4"/>
      <c r="J233" s="4"/>
      <c r="K233" s="4"/>
      <c r="L233" s="4"/>
    </row>
    <row r="234" spans="1:13" x14ac:dyDescent="0.15">
      <c r="A234" s="57" t="s">
        <v>28</v>
      </c>
      <c r="B234" s="57"/>
      <c r="C234" s="57"/>
      <c r="D234" s="57"/>
      <c r="G234" s="58" t="s">
        <v>4</v>
      </c>
      <c r="H234" s="58"/>
      <c r="I234" s="58"/>
      <c r="J234" s="59" t="s">
        <v>5</v>
      </c>
      <c r="K234" s="59"/>
      <c r="L234" s="59"/>
    </row>
    <row r="235" spans="1:13" ht="39.75" customHeight="1" x14ac:dyDescent="0.15">
      <c r="A235" s="60" t="s">
        <v>6</v>
      </c>
      <c r="B235" s="60" t="s">
        <v>7</v>
      </c>
      <c r="C235" s="61" t="s">
        <v>8</v>
      </c>
      <c r="D235" s="62" t="s">
        <v>9</v>
      </c>
      <c r="E235" s="60" t="s">
        <v>10</v>
      </c>
      <c r="F235" s="63" t="s">
        <v>11</v>
      </c>
      <c r="G235" s="64" t="s">
        <v>12</v>
      </c>
      <c r="H235" s="64" t="s">
        <v>13</v>
      </c>
      <c r="I235" s="65" t="s">
        <v>14</v>
      </c>
      <c r="J235" s="64" t="s">
        <v>15</v>
      </c>
      <c r="K235" s="64" t="s">
        <v>16</v>
      </c>
      <c r="L235" s="64" t="s">
        <v>17</v>
      </c>
      <c r="M235" s="52" t="s">
        <v>18</v>
      </c>
    </row>
    <row r="236" spans="1:13" ht="29.25" customHeight="1" x14ac:dyDescent="0.15">
      <c r="A236" s="60"/>
      <c r="B236" s="60"/>
      <c r="C236" s="61"/>
      <c r="D236" s="62"/>
      <c r="E236" s="60"/>
      <c r="F236" s="63"/>
      <c r="G236" s="64"/>
      <c r="H236" s="64"/>
      <c r="I236" s="65"/>
      <c r="J236" s="64"/>
      <c r="K236" s="64"/>
      <c r="L236" s="64"/>
      <c r="M236" s="52"/>
    </row>
    <row r="237" spans="1:13" x14ac:dyDescent="0.15">
      <c r="A237" s="53" t="s">
        <v>44</v>
      </c>
      <c r="B237" s="6" t="s">
        <v>20</v>
      </c>
      <c r="C237" s="7">
        <v>1</v>
      </c>
      <c r="D237" s="8">
        <v>2886</v>
      </c>
      <c r="E237" s="9"/>
      <c r="F237" s="10">
        <v>24</v>
      </c>
      <c r="G237" s="50">
        <v>4.5999999999999996</v>
      </c>
      <c r="H237" s="54">
        <v>6.7640000000000006E-2</v>
      </c>
      <c r="I237" s="55">
        <f>G237*(F237+F238)+H237*(D237+D238)</f>
        <v>1547.5139999999999</v>
      </c>
      <c r="J237" s="9"/>
      <c r="K237" s="13"/>
      <c r="L237" s="14"/>
      <c r="M237" s="55">
        <f>I237+L237+L238</f>
        <v>1547.5139999999999</v>
      </c>
    </row>
    <row r="238" spans="1:13" x14ac:dyDescent="0.15">
      <c r="A238" s="53"/>
      <c r="B238" s="6" t="s">
        <v>21</v>
      </c>
      <c r="C238" s="7">
        <v>3</v>
      </c>
      <c r="D238" s="8">
        <v>13464</v>
      </c>
      <c r="E238" s="9"/>
      <c r="F238" s="10">
        <v>72</v>
      </c>
      <c r="G238" s="50"/>
      <c r="H238" s="54"/>
      <c r="I238" s="55" t="e">
        <f>G238*(F238+#REF!)+H238*(D238+#REF!)</f>
        <v>#REF!</v>
      </c>
      <c r="J238" s="9"/>
      <c r="K238" s="13"/>
      <c r="L238" s="14"/>
      <c r="M238" s="55" t="e">
        <f>I238+L238+#REF!</f>
        <v>#REF!</v>
      </c>
    </row>
    <row r="239" spans="1:13" x14ac:dyDescent="0.15">
      <c r="A239" s="53" t="s">
        <v>29</v>
      </c>
      <c r="B239" s="6" t="s">
        <v>20</v>
      </c>
      <c r="C239" s="7">
        <v>1</v>
      </c>
      <c r="D239" s="8">
        <v>8257.9999999999909</v>
      </c>
      <c r="E239" s="9"/>
      <c r="F239" s="10">
        <v>24</v>
      </c>
      <c r="G239" s="50">
        <v>11.7</v>
      </c>
      <c r="H239" s="71">
        <v>4.9200000000000001E-2</v>
      </c>
      <c r="I239" s="55">
        <f>G239*(F239+F240)+H239*(D239+D240)</f>
        <v>2723.2175999999995</v>
      </c>
      <c r="J239" s="9"/>
      <c r="K239" s="13"/>
      <c r="L239" s="14"/>
      <c r="M239" s="55">
        <f>I239+L239+L240</f>
        <v>2723.2175999999995</v>
      </c>
    </row>
    <row r="240" spans="1:13" x14ac:dyDescent="0.15">
      <c r="A240" s="53"/>
      <c r="B240" s="6" t="s">
        <v>21</v>
      </c>
      <c r="C240" s="7">
        <v>2</v>
      </c>
      <c r="D240" s="8">
        <v>29970</v>
      </c>
      <c r="E240" s="9"/>
      <c r="F240" s="10">
        <v>48</v>
      </c>
      <c r="G240" s="50"/>
      <c r="H240" s="71"/>
      <c r="I240" s="55" t="e">
        <f>G240*(F240+#REF!)+H240*(D240+#REF!)</f>
        <v>#REF!</v>
      </c>
      <c r="J240" s="9"/>
      <c r="K240" s="13"/>
      <c r="L240" s="14"/>
      <c r="M240" s="55" t="e">
        <f>I240+L240+#REF!</f>
        <v>#REF!</v>
      </c>
    </row>
    <row r="241" spans="1:13" x14ac:dyDescent="0.15">
      <c r="A241" s="53" t="s">
        <v>26</v>
      </c>
      <c r="B241" s="6" t="s">
        <v>20</v>
      </c>
      <c r="C241" s="7">
        <v>1</v>
      </c>
      <c r="D241" s="8">
        <v>50800</v>
      </c>
      <c r="E241" s="9"/>
      <c r="F241" s="10">
        <v>24</v>
      </c>
      <c r="G241" s="50">
        <v>45.19</v>
      </c>
      <c r="H241" s="54">
        <v>3.6889999999999999E-2</v>
      </c>
      <c r="I241" s="55">
        <f>G241*(F241+F242)+H241*(D241+D242)</f>
        <v>27414.0177</v>
      </c>
      <c r="J241" s="9"/>
      <c r="K241" s="13"/>
      <c r="L241" s="14"/>
      <c r="M241" s="55">
        <f>I241+L241+L242</f>
        <v>27414.0177</v>
      </c>
    </row>
    <row r="242" spans="1:13" x14ac:dyDescent="0.15">
      <c r="A242" s="53"/>
      <c r="B242" s="6" t="s">
        <v>21</v>
      </c>
      <c r="C242" s="7">
        <v>7</v>
      </c>
      <c r="D242" s="8">
        <v>457130</v>
      </c>
      <c r="E242" s="9"/>
      <c r="F242" s="10">
        <v>168</v>
      </c>
      <c r="G242" s="50"/>
      <c r="H242" s="54"/>
      <c r="I242" s="55" t="e">
        <f>G242*(F242+#REF!)+H242*(D242+#REF!)</f>
        <v>#REF!</v>
      </c>
      <c r="J242" s="9"/>
      <c r="K242" s="13"/>
      <c r="L242" s="14"/>
      <c r="M242" s="55" t="e">
        <f>I242+L242+#REF!</f>
        <v>#REF!</v>
      </c>
    </row>
    <row r="243" spans="1:13" x14ac:dyDescent="0.15">
      <c r="A243" s="49" t="s">
        <v>23</v>
      </c>
      <c r="B243" s="49" t="s">
        <v>23</v>
      </c>
      <c r="C243" s="15">
        <f>SUM(C237:C242)</f>
        <v>15</v>
      </c>
      <c r="D243" s="16">
        <f>SUM(D237:D242)</f>
        <v>562508</v>
      </c>
      <c r="E243" s="16">
        <f>SUM(E237:E242)</f>
        <v>0</v>
      </c>
      <c r="F243" s="17">
        <f>SUM(F237:F242)</f>
        <v>360</v>
      </c>
      <c r="G243" s="50"/>
      <c r="H243" s="50"/>
      <c r="I243" s="18">
        <f>I237+I239+I241</f>
        <v>31684.749299999999</v>
      </c>
      <c r="J243" s="50"/>
      <c r="K243" s="50"/>
      <c r="L243" s="19">
        <f>SUM(L237:L242)</f>
        <v>0</v>
      </c>
      <c r="M243" s="19">
        <f>M237+M239+M241</f>
        <v>31684.749299999999</v>
      </c>
    </row>
    <row r="245" spans="1:13" x14ac:dyDescent="0.15">
      <c r="A245" s="68" t="s">
        <v>30</v>
      </c>
      <c r="B245" s="68"/>
      <c r="C245" s="68"/>
      <c r="D245" s="68"/>
      <c r="G245" s="4"/>
      <c r="H245" s="4"/>
      <c r="I245" s="4"/>
      <c r="J245" s="4"/>
      <c r="K245" s="4"/>
      <c r="L245" s="4"/>
    </row>
    <row r="246" spans="1:13" x14ac:dyDescent="0.15">
      <c r="A246" s="69" t="s">
        <v>53</v>
      </c>
      <c r="B246" s="69"/>
      <c r="C246" s="69"/>
      <c r="D246" s="23"/>
      <c r="G246" s="58" t="s">
        <v>4</v>
      </c>
      <c r="H246" s="58"/>
      <c r="I246" s="58"/>
      <c r="J246" s="59" t="s">
        <v>5</v>
      </c>
      <c r="K246" s="59"/>
      <c r="L246" s="59"/>
    </row>
    <row r="247" spans="1:13" ht="36" customHeight="1" x14ac:dyDescent="0.15">
      <c r="A247" s="60" t="s">
        <v>6</v>
      </c>
      <c r="B247" s="60" t="s">
        <v>7</v>
      </c>
      <c r="C247" s="62"/>
      <c r="D247" s="62" t="s">
        <v>9</v>
      </c>
      <c r="E247" s="60" t="s">
        <v>10</v>
      </c>
      <c r="F247" s="63" t="s">
        <v>11</v>
      </c>
      <c r="G247" s="64" t="s">
        <v>12</v>
      </c>
      <c r="H247" s="64" t="s">
        <v>13</v>
      </c>
      <c r="I247" s="65" t="s">
        <v>14</v>
      </c>
      <c r="J247" s="64" t="s">
        <v>15</v>
      </c>
      <c r="K247" s="64" t="s">
        <v>16</v>
      </c>
      <c r="L247" s="70" t="s">
        <v>17</v>
      </c>
      <c r="M247" s="66" t="s">
        <v>18</v>
      </c>
    </row>
    <row r="248" spans="1:13" ht="36" customHeight="1" x14ac:dyDescent="0.15">
      <c r="A248" s="60"/>
      <c r="B248" s="60"/>
      <c r="C248" s="62"/>
      <c r="D248" s="62"/>
      <c r="E248" s="60"/>
      <c r="F248" s="63"/>
      <c r="G248" s="64"/>
      <c r="H248" s="64"/>
      <c r="I248" s="65"/>
      <c r="J248" s="64"/>
      <c r="K248" s="64"/>
      <c r="L248" s="70"/>
      <c r="M248" s="66" t="e">
        <f>I248+L248+#REF!</f>
        <v>#REF!</v>
      </c>
    </row>
    <row r="249" spans="1:13" ht="36.75" customHeight="1" x14ac:dyDescent="0.15">
      <c r="A249" s="60" t="s">
        <v>26</v>
      </c>
      <c r="B249" s="60" t="s">
        <v>21</v>
      </c>
      <c r="C249" s="24" t="s">
        <v>32</v>
      </c>
      <c r="D249" s="24">
        <f>D251*70%</f>
        <v>93492</v>
      </c>
      <c r="E249" s="24"/>
      <c r="F249" s="67">
        <v>24</v>
      </c>
      <c r="G249" s="54">
        <v>45.19</v>
      </c>
      <c r="H249" s="54">
        <v>3.6889999999999999E-2</v>
      </c>
      <c r="I249" s="9">
        <f>G249*F249+H249*D251</f>
        <v>6011.5884000000005</v>
      </c>
      <c r="J249" s="54"/>
      <c r="K249" s="12"/>
      <c r="L249" s="14"/>
      <c r="M249" s="25">
        <f>I249+L249</f>
        <v>6011.5884000000005</v>
      </c>
    </row>
    <row r="250" spans="1:13" ht="60" x14ac:dyDescent="0.15">
      <c r="A250" s="60"/>
      <c r="B250" s="60"/>
      <c r="C250" s="24" t="s">
        <v>33</v>
      </c>
      <c r="D250" s="24">
        <f>D251*30%</f>
        <v>40068</v>
      </c>
      <c r="E250" s="24"/>
      <c r="F250" s="67">
        <v>24</v>
      </c>
      <c r="G250" s="54">
        <v>252.42</v>
      </c>
      <c r="H250" s="54">
        <v>3.6150000000000002E-2</v>
      </c>
      <c r="I250" s="9">
        <v>0</v>
      </c>
      <c r="J250" s="54"/>
      <c r="K250" s="12"/>
      <c r="L250" s="14"/>
      <c r="M250" s="25">
        <f>L250</f>
        <v>0</v>
      </c>
    </row>
    <row r="251" spans="1:13" x14ac:dyDescent="0.15">
      <c r="A251" s="49" t="s">
        <v>23</v>
      </c>
      <c r="B251" s="49"/>
      <c r="C251" s="5"/>
      <c r="D251" s="26">
        <v>133560</v>
      </c>
      <c r="E251" s="26"/>
      <c r="F251" s="27">
        <v>24</v>
      </c>
      <c r="G251" s="11"/>
      <c r="H251" s="11"/>
      <c r="I251" s="18">
        <f>I249</f>
        <v>6011.5884000000005</v>
      </c>
      <c r="J251" s="50"/>
      <c r="K251" s="50"/>
      <c r="L251" s="28">
        <f>SUM(L249:L250)</f>
        <v>0</v>
      </c>
      <c r="M251" s="29">
        <f>M249+M250</f>
        <v>6011.5884000000005</v>
      </c>
    </row>
    <row r="253" spans="1:13" x14ac:dyDescent="0.15">
      <c r="A253" s="68" t="s">
        <v>30</v>
      </c>
      <c r="B253" s="68"/>
      <c r="C253" s="68"/>
      <c r="D253" s="68"/>
      <c r="G253" s="4"/>
      <c r="H253" s="4"/>
      <c r="I253" s="4"/>
      <c r="J253" s="4"/>
      <c r="K253" s="4"/>
      <c r="L253" s="4"/>
    </row>
    <row r="254" spans="1:13" x14ac:dyDescent="0.15">
      <c r="A254" s="69" t="s">
        <v>54</v>
      </c>
      <c r="B254" s="69"/>
      <c r="C254" s="69"/>
      <c r="D254" s="23"/>
      <c r="G254" s="58" t="s">
        <v>4</v>
      </c>
      <c r="H254" s="58"/>
      <c r="I254" s="58"/>
      <c r="J254" s="59" t="s">
        <v>5</v>
      </c>
      <c r="K254" s="59"/>
      <c r="L254" s="59"/>
    </row>
    <row r="255" spans="1:13" ht="36" customHeight="1" x14ac:dyDescent="0.15">
      <c r="A255" s="60" t="s">
        <v>6</v>
      </c>
      <c r="B255" s="60" t="s">
        <v>7</v>
      </c>
      <c r="C255" s="62"/>
      <c r="D255" s="62" t="s">
        <v>9</v>
      </c>
      <c r="E255" s="60" t="s">
        <v>10</v>
      </c>
      <c r="F255" s="63" t="s">
        <v>11</v>
      </c>
      <c r="G255" s="64" t="s">
        <v>12</v>
      </c>
      <c r="H255" s="64" t="s">
        <v>13</v>
      </c>
      <c r="I255" s="65" t="s">
        <v>14</v>
      </c>
      <c r="J255" s="64" t="s">
        <v>15</v>
      </c>
      <c r="K255" s="64" t="s">
        <v>16</v>
      </c>
      <c r="L255" s="70" t="s">
        <v>17</v>
      </c>
      <c r="M255" s="66" t="s">
        <v>18</v>
      </c>
    </row>
    <row r="256" spans="1:13" ht="36" customHeight="1" x14ac:dyDescent="0.15">
      <c r="A256" s="60"/>
      <c r="B256" s="60"/>
      <c r="C256" s="62"/>
      <c r="D256" s="62"/>
      <c r="E256" s="60"/>
      <c r="F256" s="63"/>
      <c r="G256" s="64"/>
      <c r="H256" s="64"/>
      <c r="I256" s="65"/>
      <c r="J256" s="64"/>
      <c r="K256" s="64"/>
      <c r="L256" s="70"/>
      <c r="M256" s="66" t="e">
        <f>I256+L256+#REF!</f>
        <v>#REF!</v>
      </c>
    </row>
    <row r="257" spans="1:1024" ht="36.75" customHeight="1" x14ac:dyDescent="0.15">
      <c r="A257" s="60" t="s">
        <v>26</v>
      </c>
      <c r="B257" s="60" t="s">
        <v>21</v>
      </c>
      <c r="C257" s="24" t="s">
        <v>32</v>
      </c>
      <c r="D257" s="24">
        <f>D259*70%</f>
        <v>47787.6</v>
      </c>
      <c r="E257" s="24"/>
      <c r="F257" s="67">
        <v>24</v>
      </c>
      <c r="G257" s="54">
        <v>45.19</v>
      </c>
      <c r="H257" s="54">
        <v>3.6889999999999999E-2</v>
      </c>
      <c r="I257" s="9">
        <f>G257*F257+H257*D259</f>
        <v>3602.9665199999999</v>
      </c>
      <c r="J257" s="54"/>
      <c r="K257" s="12"/>
      <c r="L257" s="14"/>
      <c r="M257" s="25">
        <f>I257+L257</f>
        <v>3602.9665199999999</v>
      </c>
    </row>
    <row r="258" spans="1:1024" ht="60" x14ac:dyDescent="0.15">
      <c r="A258" s="60"/>
      <c r="B258" s="60"/>
      <c r="C258" s="24" t="s">
        <v>33</v>
      </c>
      <c r="D258" s="24">
        <f>D259*30%</f>
        <v>20480.399999999998</v>
      </c>
      <c r="E258" s="24"/>
      <c r="F258" s="67">
        <v>24</v>
      </c>
      <c r="G258" s="54">
        <v>252.42</v>
      </c>
      <c r="H258" s="54">
        <v>3.6150000000000002E-2</v>
      </c>
      <c r="I258" s="9">
        <v>0</v>
      </c>
      <c r="J258" s="54"/>
      <c r="K258" s="12"/>
      <c r="L258" s="14"/>
      <c r="M258" s="25">
        <f>L258</f>
        <v>0</v>
      </c>
    </row>
    <row r="259" spans="1:1024" x14ac:dyDescent="0.15">
      <c r="A259" s="49" t="s">
        <v>23</v>
      </c>
      <c r="B259" s="49"/>
      <c r="C259" s="5"/>
      <c r="D259" s="26">
        <v>68268</v>
      </c>
      <c r="E259" s="26"/>
      <c r="F259" s="27">
        <v>24</v>
      </c>
      <c r="G259" s="11"/>
      <c r="H259" s="11"/>
      <c r="I259" s="18">
        <f>I257</f>
        <v>3602.9665199999999</v>
      </c>
      <c r="J259" s="50"/>
      <c r="K259" s="50"/>
      <c r="L259" s="28">
        <f>SUM(L257:L258)</f>
        <v>0</v>
      </c>
      <c r="M259" s="29">
        <f>M257+M258</f>
        <v>3602.9665199999999</v>
      </c>
    </row>
    <row r="261" spans="1:1024" x14ac:dyDescent="0.15">
      <c r="A261" s="68" t="s">
        <v>30</v>
      </c>
      <c r="B261" s="68"/>
      <c r="C261" s="68"/>
      <c r="D261" s="68"/>
      <c r="G261" s="4"/>
      <c r="H261" s="4"/>
      <c r="I261" s="4"/>
      <c r="J261" s="4"/>
      <c r="K261" s="4"/>
      <c r="L261" s="4"/>
    </row>
    <row r="262" spans="1:1024" x14ac:dyDescent="0.15">
      <c r="A262" s="69" t="s">
        <v>55</v>
      </c>
      <c r="B262" s="69"/>
      <c r="C262" s="69"/>
      <c r="D262" s="23"/>
      <c r="G262" s="58" t="s">
        <v>4</v>
      </c>
      <c r="H262" s="58"/>
      <c r="I262" s="58"/>
      <c r="J262" s="59" t="s">
        <v>5</v>
      </c>
      <c r="K262" s="59"/>
      <c r="L262" s="59"/>
    </row>
    <row r="263" spans="1:1024" ht="36" customHeight="1" x14ac:dyDescent="0.15">
      <c r="A263" s="60" t="s">
        <v>6</v>
      </c>
      <c r="B263" s="60" t="s">
        <v>7</v>
      </c>
      <c r="C263" s="62"/>
      <c r="D263" s="62" t="s">
        <v>9</v>
      </c>
      <c r="E263" s="60" t="s">
        <v>10</v>
      </c>
      <c r="F263" s="63" t="s">
        <v>11</v>
      </c>
      <c r="G263" s="64" t="s">
        <v>12</v>
      </c>
      <c r="H263" s="64" t="s">
        <v>13</v>
      </c>
      <c r="I263" s="65" t="s">
        <v>14</v>
      </c>
      <c r="J263" s="64" t="s">
        <v>15</v>
      </c>
      <c r="K263" s="64" t="s">
        <v>16</v>
      </c>
      <c r="L263" s="70" t="s">
        <v>17</v>
      </c>
      <c r="M263" s="66" t="s">
        <v>18</v>
      </c>
    </row>
    <row r="264" spans="1:1024" ht="36" customHeight="1" x14ac:dyDescent="0.15">
      <c r="A264" s="60"/>
      <c r="B264" s="60"/>
      <c r="C264" s="62"/>
      <c r="D264" s="62"/>
      <c r="E264" s="60"/>
      <c r="F264" s="63"/>
      <c r="G264" s="64"/>
      <c r="H264" s="64"/>
      <c r="I264" s="65"/>
      <c r="J264" s="64"/>
      <c r="K264" s="64"/>
      <c r="L264" s="70"/>
      <c r="M264" s="66" t="e">
        <f>I264+L264+#REF!</f>
        <v>#REF!</v>
      </c>
    </row>
    <row r="265" spans="1:1024" ht="36.75" customHeight="1" x14ac:dyDescent="0.15">
      <c r="A265" s="60" t="s">
        <v>27</v>
      </c>
      <c r="B265" s="60" t="s">
        <v>21</v>
      </c>
      <c r="C265" s="24" t="s">
        <v>32</v>
      </c>
      <c r="D265" s="24">
        <f>D267*70%</f>
        <v>166013.4</v>
      </c>
      <c r="E265" s="24">
        <f>E267*70%</f>
        <v>2955624</v>
      </c>
      <c r="F265" s="67">
        <v>24</v>
      </c>
      <c r="G265" s="50">
        <v>6.5399999999999998E-3</v>
      </c>
      <c r="H265" s="54">
        <v>3.2779999999999997E-2</v>
      </c>
      <c r="I265" s="9">
        <f>G265*E267+H265*D267</f>
        <v>35388.14316</v>
      </c>
      <c r="J265" s="54"/>
      <c r="K265" s="12"/>
      <c r="L265" s="14"/>
      <c r="M265" s="25">
        <f>I265+L265</f>
        <v>35388.14316</v>
      </c>
    </row>
    <row r="266" spans="1:1024" ht="60" x14ac:dyDescent="0.15">
      <c r="A266" s="60"/>
      <c r="B266" s="60"/>
      <c r="C266" s="24" t="s">
        <v>33</v>
      </c>
      <c r="D266" s="24">
        <f>D267*30%</f>
        <v>71148.599999999991</v>
      </c>
      <c r="E266" s="24">
        <f>E267*30%</f>
        <v>1266696</v>
      </c>
      <c r="F266" s="67">
        <v>24</v>
      </c>
      <c r="G266" s="50"/>
      <c r="H266" s="54"/>
      <c r="I266" s="9">
        <v>0</v>
      </c>
      <c r="J266" s="54"/>
      <c r="K266" s="12"/>
      <c r="L266" s="14"/>
      <c r="M266" s="25">
        <f>L266</f>
        <v>0</v>
      </c>
    </row>
    <row r="267" spans="1:1024" x14ac:dyDescent="0.15">
      <c r="A267" s="49" t="s">
        <v>23</v>
      </c>
      <c r="B267" s="49"/>
      <c r="C267" s="5"/>
      <c r="D267" s="26">
        <v>237162</v>
      </c>
      <c r="E267" s="26">
        <v>4222320</v>
      </c>
      <c r="F267" s="27">
        <v>24</v>
      </c>
      <c r="G267" s="11"/>
      <c r="H267" s="11"/>
      <c r="I267" s="18">
        <f>I265</f>
        <v>35388.14316</v>
      </c>
      <c r="J267" s="50"/>
      <c r="K267" s="50"/>
      <c r="L267" s="28">
        <f>SUM(L265:L266)</f>
        <v>0</v>
      </c>
      <c r="M267" s="29">
        <f>M265+M266</f>
        <v>35388.14316</v>
      </c>
    </row>
    <row r="270" spans="1:1024" s="34" customFormat="1" x14ac:dyDescent="0.15">
      <c r="A270" s="21"/>
      <c r="B270" s="21"/>
      <c r="C270" s="21"/>
      <c r="D270" s="21"/>
      <c r="E270" s="21"/>
      <c r="F270" s="30"/>
      <c r="G270" s="21"/>
      <c r="H270" s="21"/>
      <c r="I270" s="3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1"/>
      <c r="BE270" s="21"/>
      <c r="BF270" s="21"/>
      <c r="BG270" s="21"/>
      <c r="BH270" s="21"/>
      <c r="BI270" s="21"/>
      <c r="BJ270" s="21"/>
      <c r="BK270" s="21"/>
      <c r="BL270" s="21"/>
      <c r="BM270" s="21"/>
      <c r="BN270" s="21"/>
      <c r="BO270" s="21"/>
      <c r="BP270" s="21"/>
      <c r="BQ270" s="21"/>
      <c r="BR270" s="21"/>
      <c r="BS270" s="21"/>
      <c r="BT270" s="21"/>
      <c r="BU270" s="21"/>
      <c r="BV270" s="21"/>
      <c r="BW270" s="21"/>
      <c r="BX270" s="21"/>
      <c r="BY270" s="21"/>
      <c r="BZ270" s="21"/>
      <c r="CA270" s="21"/>
      <c r="CB270" s="21"/>
      <c r="CC270" s="21"/>
      <c r="CD270" s="21"/>
      <c r="CE270" s="21"/>
      <c r="CF270" s="21"/>
      <c r="CG270" s="21"/>
      <c r="CH270" s="21"/>
      <c r="CI270" s="21"/>
      <c r="CJ270" s="21"/>
      <c r="CK270" s="21"/>
      <c r="CL270" s="21"/>
      <c r="CM270" s="21"/>
      <c r="CN270" s="21"/>
      <c r="CO270" s="21"/>
      <c r="CP270" s="21"/>
      <c r="CQ270" s="21"/>
      <c r="CR270" s="21"/>
      <c r="CS270" s="21"/>
      <c r="CT270" s="21"/>
      <c r="CU270" s="21"/>
      <c r="CV270" s="21"/>
      <c r="CW270" s="21"/>
      <c r="CX270" s="21"/>
      <c r="CY270" s="21"/>
      <c r="CZ270" s="21"/>
      <c r="DA270" s="21"/>
      <c r="DB270" s="21"/>
      <c r="DC270" s="21"/>
      <c r="DD270" s="21"/>
      <c r="DE270" s="21"/>
      <c r="DF270" s="21"/>
      <c r="DG270" s="21"/>
      <c r="DH270" s="21"/>
      <c r="DI270" s="21"/>
      <c r="DJ270" s="21"/>
      <c r="DK270" s="21"/>
      <c r="DL270" s="21"/>
      <c r="DM270" s="21"/>
      <c r="DN270" s="21"/>
      <c r="DO270" s="21"/>
      <c r="DP270" s="21"/>
      <c r="DQ270" s="21"/>
      <c r="DR270" s="21"/>
      <c r="DS270" s="21"/>
      <c r="DT270" s="21"/>
      <c r="DU270" s="21"/>
      <c r="DV270" s="21"/>
      <c r="DW270" s="21"/>
      <c r="DX270" s="21"/>
      <c r="DY270" s="21"/>
      <c r="DZ270" s="21"/>
      <c r="EA270" s="21"/>
      <c r="EB270" s="21"/>
      <c r="EC270" s="21"/>
      <c r="ED270" s="21"/>
      <c r="EE270" s="21"/>
      <c r="EF270" s="21"/>
      <c r="EG270" s="21"/>
      <c r="EH270" s="21"/>
      <c r="EI270" s="21"/>
      <c r="EJ270" s="21"/>
      <c r="EK270" s="21"/>
      <c r="EL270" s="21"/>
      <c r="EM270" s="21"/>
      <c r="EN270" s="21"/>
      <c r="EO270" s="21"/>
      <c r="EP270" s="21"/>
      <c r="EQ270" s="21"/>
      <c r="ER270" s="21"/>
      <c r="ES270" s="21"/>
      <c r="ET270" s="21"/>
      <c r="EU270" s="21"/>
      <c r="EV270" s="21"/>
      <c r="EW270" s="21"/>
      <c r="EX270" s="21"/>
      <c r="EY270" s="21"/>
      <c r="EZ270" s="21"/>
      <c r="FA270" s="21"/>
      <c r="FB270" s="21"/>
      <c r="FC270" s="21"/>
      <c r="FD270" s="21"/>
      <c r="FE270" s="21"/>
      <c r="FF270" s="21"/>
      <c r="FG270" s="21"/>
      <c r="FH270" s="21"/>
      <c r="FI270" s="21"/>
      <c r="FJ270" s="21"/>
      <c r="FK270" s="21"/>
      <c r="FL270" s="21"/>
      <c r="FM270" s="21"/>
      <c r="FN270" s="21"/>
      <c r="FO270" s="21"/>
      <c r="FP270" s="21"/>
      <c r="FQ270" s="21"/>
      <c r="FR270" s="21"/>
      <c r="FS270" s="21"/>
      <c r="FT270" s="21"/>
      <c r="FU270" s="21"/>
      <c r="FV270" s="21"/>
      <c r="FW270" s="21"/>
      <c r="FX270" s="21"/>
      <c r="FY270" s="21"/>
      <c r="FZ270" s="21"/>
      <c r="GA270" s="21"/>
      <c r="GB270" s="21"/>
      <c r="GC270" s="21"/>
      <c r="GD270" s="21"/>
      <c r="GE270" s="21"/>
      <c r="GF270" s="21"/>
      <c r="GG270" s="21"/>
      <c r="GH270" s="21"/>
      <c r="GI270" s="21"/>
      <c r="GJ270" s="21"/>
      <c r="GK270" s="21"/>
      <c r="GL270" s="21"/>
      <c r="GM270" s="21"/>
      <c r="GN270" s="21"/>
      <c r="GO270" s="21"/>
      <c r="GP270" s="21"/>
      <c r="GQ270" s="21"/>
      <c r="GR270" s="21"/>
      <c r="GS270" s="21"/>
      <c r="GT270" s="21"/>
      <c r="GU270" s="21"/>
      <c r="GV270" s="21"/>
      <c r="GW270" s="21"/>
      <c r="GX270" s="21"/>
      <c r="GY270" s="21"/>
      <c r="GZ270" s="21"/>
      <c r="HA270" s="21"/>
      <c r="HB270" s="21"/>
      <c r="HC270" s="21"/>
      <c r="HD270" s="21"/>
      <c r="HE270" s="21"/>
      <c r="HF270" s="21"/>
      <c r="HG270" s="21"/>
      <c r="HH270" s="21"/>
      <c r="HI270" s="21"/>
      <c r="HJ270" s="21"/>
      <c r="HK270" s="21"/>
      <c r="HL270" s="21"/>
      <c r="HM270" s="21"/>
      <c r="HN270" s="21"/>
      <c r="HO270" s="21"/>
      <c r="HP270" s="21"/>
      <c r="HQ270" s="21"/>
      <c r="HR270" s="21"/>
      <c r="HS270" s="21"/>
      <c r="HT270" s="21"/>
      <c r="HU270" s="21"/>
      <c r="HV270" s="21"/>
      <c r="HW270" s="21"/>
      <c r="HX270" s="21"/>
      <c r="HY270" s="21"/>
      <c r="HZ270" s="21"/>
      <c r="IA270" s="21"/>
      <c r="IB270" s="21"/>
      <c r="IC270" s="21"/>
      <c r="ID270" s="21"/>
      <c r="IE270" s="21"/>
      <c r="IF270" s="21"/>
      <c r="IG270" s="21"/>
      <c r="IH270" s="21"/>
      <c r="II270" s="21"/>
      <c r="IJ270" s="21"/>
      <c r="IK270" s="21"/>
      <c r="IL270" s="21"/>
      <c r="IM270" s="21"/>
      <c r="IN270" s="21"/>
      <c r="IO270" s="21"/>
      <c r="IP270" s="21"/>
      <c r="IQ270" s="21"/>
      <c r="IR270" s="21"/>
      <c r="IS270" s="21"/>
      <c r="IT270" s="21"/>
      <c r="IU270" s="21"/>
      <c r="IV270" s="21"/>
      <c r="IW270" s="21"/>
      <c r="IX270" s="21"/>
      <c r="IY270" s="21"/>
      <c r="IZ270" s="21"/>
      <c r="JA270" s="21"/>
      <c r="JB270" s="21"/>
      <c r="JC270" s="21"/>
      <c r="JD270" s="21"/>
      <c r="JE270" s="21"/>
      <c r="JF270" s="21"/>
      <c r="JG270" s="21"/>
      <c r="JH270" s="21"/>
      <c r="JI270" s="21"/>
      <c r="JJ270" s="21"/>
      <c r="JK270" s="21"/>
      <c r="JL270" s="21"/>
      <c r="JM270" s="21"/>
      <c r="JN270" s="21"/>
      <c r="JO270" s="21"/>
      <c r="JP270" s="21"/>
      <c r="JQ270" s="21"/>
      <c r="JR270" s="21"/>
      <c r="JS270" s="21"/>
      <c r="JT270" s="21"/>
      <c r="JU270" s="21"/>
      <c r="JV270" s="21"/>
      <c r="JW270" s="21"/>
      <c r="JX270" s="21"/>
      <c r="JY270" s="21"/>
      <c r="JZ270" s="21"/>
      <c r="KA270" s="21"/>
      <c r="KB270" s="21"/>
      <c r="KC270" s="21"/>
      <c r="KD270" s="21"/>
      <c r="KE270" s="21"/>
      <c r="KF270" s="21"/>
      <c r="KG270" s="21"/>
      <c r="KH270" s="21"/>
      <c r="KI270" s="21"/>
      <c r="KJ270" s="21"/>
      <c r="KK270" s="21"/>
      <c r="KL270" s="21"/>
      <c r="KM270" s="21"/>
      <c r="KN270" s="21"/>
      <c r="KO270" s="21"/>
      <c r="KP270" s="21"/>
      <c r="KQ270" s="21"/>
      <c r="KR270" s="21"/>
      <c r="KS270" s="21"/>
      <c r="KT270" s="21"/>
      <c r="KU270" s="21"/>
      <c r="KV270" s="21"/>
      <c r="KW270" s="21"/>
      <c r="KX270" s="21"/>
      <c r="KY270" s="21"/>
      <c r="KZ270" s="21"/>
      <c r="LA270" s="21"/>
      <c r="LB270" s="21"/>
      <c r="LC270" s="21"/>
      <c r="LD270" s="21"/>
      <c r="LE270" s="21"/>
      <c r="LF270" s="21"/>
      <c r="LG270" s="21"/>
      <c r="LH270" s="21"/>
      <c r="LI270" s="21"/>
      <c r="LJ270" s="21"/>
      <c r="LK270" s="21"/>
      <c r="LL270" s="21"/>
      <c r="LM270" s="21"/>
      <c r="LN270" s="21"/>
      <c r="LO270" s="21"/>
      <c r="LP270" s="21"/>
      <c r="LQ270" s="21"/>
      <c r="LR270" s="21"/>
      <c r="LS270" s="21"/>
      <c r="LT270" s="21"/>
      <c r="LU270" s="21"/>
      <c r="LV270" s="21"/>
      <c r="LW270" s="21"/>
      <c r="LX270" s="21"/>
      <c r="LY270" s="21"/>
      <c r="LZ270" s="21"/>
      <c r="MA270" s="21"/>
      <c r="MB270" s="21"/>
      <c r="MC270" s="21"/>
      <c r="MD270" s="21"/>
      <c r="ME270" s="21"/>
      <c r="MF270" s="21"/>
      <c r="MG270" s="21"/>
      <c r="MH270" s="21"/>
      <c r="MI270" s="21"/>
      <c r="MJ270" s="21"/>
      <c r="MK270" s="21"/>
      <c r="ML270" s="21"/>
      <c r="MM270" s="21"/>
      <c r="MN270" s="21"/>
      <c r="MO270" s="21"/>
      <c r="MP270" s="21"/>
      <c r="MQ270" s="21"/>
      <c r="MR270" s="21"/>
      <c r="MS270" s="21"/>
      <c r="MT270" s="21"/>
      <c r="MU270" s="21"/>
      <c r="MV270" s="21"/>
      <c r="MW270" s="21"/>
      <c r="MX270" s="21"/>
      <c r="MY270" s="21"/>
      <c r="MZ270" s="21"/>
      <c r="NA270" s="21"/>
      <c r="NB270" s="21"/>
      <c r="NC270" s="21"/>
      <c r="ND270" s="21"/>
      <c r="NE270" s="21"/>
      <c r="NF270" s="21"/>
      <c r="NG270" s="21"/>
      <c r="NH270" s="21"/>
      <c r="NI270" s="21"/>
      <c r="NJ270" s="21"/>
      <c r="NK270" s="21"/>
      <c r="NL270" s="21"/>
      <c r="NM270" s="21"/>
      <c r="NN270" s="21"/>
      <c r="NO270" s="21"/>
      <c r="NP270" s="21"/>
      <c r="NQ270" s="21"/>
      <c r="NR270" s="21"/>
      <c r="NS270" s="21"/>
      <c r="NT270" s="21"/>
      <c r="NU270" s="21"/>
      <c r="NV270" s="21"/>
      <c r="NW270" s="21"/>
      <c r="NX270" s="21"/>
      <c r="NY270" s="21"/>
      <c r="NZ270" s="21"/>
      <c r="OA270" s="21"/>
      <c r="OB270" s="21"/>
      <c r="OC270" s="21"/>
      <c r="OD270" s="21"/>
      <c r="OE270" s="21"/>
      <c r="OF270" s="21"/>
      <c r="OG270" s="21"/>
      <c r="OH270" s="21"/>
      <c r="OI270" s="21"/>
      <c r="OJ270" s="21"/>
      <c r="OK270" s="21"/>
      <c r="OL270" s="21"/>
      <c r="OM270" s="21"/>
      <c r="ON270" s="21"/>
      <c r="OO270" s="21"/>
      <c r="OP270" s="21"/>
      <c r="OQ270" s="21"/>
      <c r="OR270" s="21"/>
      <c r="OS270" s="21"/>
      <c r="OT270" s="21"/>
      <c r="OU270" s="21"/>
      <c r="OV270" s="21"/>
      <c r="OW270" s="21"/>
      <c r="OX270" s="21"/>
      <c r="OY270" s="21"/>
      <c r="OZ270" s="21"/>
      <c r="PA270" s="21"/>
      <c r="PB270" s="21"/>
      <c r="PC270" s="21"/>
      <c r="PD270" s="21"/>
      <c r="PE270" s="21"/>
      <c r="PF270" s="21"/>
      <c r="PG270" s="21"/>
      <c r="PH270" s="21"/>
      <c r="PI270" s="21"/>
      <c r="PJ270" s="21"/>
      <c r="PK270" s="21"/>
      <c r="PL270" s="21"/>
      <c r="PM270" s="21"/>
      <c r="PN270" s="21"/>
      <c r="PO270" s="21"/>
      <c r="PP270" s="21"/>
      <c r="PQ270" s="21"/>
      <c r="PR270" s="21"/>
      <c r="PS270" s="21"/>
      <c r="PT270" s="21"/>
      <c r="PU270" s="21"/>
      <c r="PV270" s="21"/>
      <c r="PW270" s="21"/>
      <c r="PX270" s="21"/>
      <c r="PY270" s="21"/>
      <c r="PZ270" s="21"/>
      <c r="QA270" s="21"/>
      <c r="QB270" s="21"/>
      <c r="QC270" s="21"/>
      <c r="QD270" s="21"/>
      <c r="QE270" s="21"/>
      <c r="QF270" s="21"/>
      <c r="QG270" s="21"/>
      <c r="QH270" s="21"/>
      <c r="QI270" s="21"/>
      <c r="QJ270" s="21"/>
      <c r="QK270" s="21"/>
      <c r="QL270" s="21"/>
      <c r="QM270" s="21"/>
      <c r="QN270" s="21"/>
      <c r="QO270" s="21"/>
      <c r="QP270" s="21"/>
      <c r="QQ270" s="21"/>
      <c r="QR270" s="21"/>
      <c r="QS270" s="21"/>
      <c r="QT270" s="21"/>
      <c r="QU270" s="21"/>
      <c r="QV270" s="21"/>
      <c r="QW270" s="21"/>
      <c r="QX270" s="21"/>
      <c r="QY270" s="21"/>
      <c r="QZ270" s="21"/>
      <c r="RA270" s="21"/>
      <c r="RB270" s="21"/>
      <c r="RC270" s="21"/>
      <c r="RD270" s="21"/>
      <c r="RE270" s="21"/>
      <c r="RF270" s="21"/>
      <c r="RG270" s="21"/>
      <c r="RH270" s="21"/>
      <c r="RI270" s="21"/>
      <c r="RJ270" s="21"/>
      <c r="RK270" s="21"/>
      <c r="RL270" s="21"/>
      <c r="RM270" s="21"/>
      <c r="RN270" s="21"/>
      <c r="RO270" s="21"/>
      <c r="RP270" s="21"/>
      <c r="RQ270" s="21"/>
      <c r="RR270" s="21"/>
      <c r="RS270" s="21"/>
      <c r="RT270" s="21"/>
      <c r="RU270" s="21"/>
      <c r="RV270" s="21"/>
      <c r="RW270" s="21"/>
      <c r="RX270" s="21"/>
      <c r="RY270" s="21"/>
      <c r="RZ270" s="21"/>
      <c r="SA270" s="21"/>
      <c r="SB270" s="21"/>
      <c r="SC270" s="21"/>
      <c r="SD270" s="21"/>
      <c r="SE270" s="21"/>
      <c r="SF270" s="21"/>
      <c r="SG270" s="21"/>
      <c r="SH270" s="21"/>
      <c r="SI270" s="21"/>
      <c r="SJ270" s="21"/>
      <c r="SK270" s="21"/>
      <c r="SL270" s="21"/>
      <c r="SM270" s="21"/>
      <c r="SN270" s="21"/>
      <c r="SO270" s="21"/>
      <c r="SP270" s="21"/>
      <c r="SQ270" s="21"/>
      <c r="SR270" s="21"/>
      <c r="SS270" s="21"/>
      <c r="ST270" s="21"/>
      <c r="SU270" s="21"/>
      <c r="SV270" s="21"/>
      <c r="SW270" s="21"/>
      <c r="SX270" s="21"/>
      <c r="SY270" s="21"/>
      <c r="SZ270" s="21"/>
      <c r="TA270" s="21"/>
      <c r="TB270" s="21"/>
      <c r="TC270" s="21"/>
      <c r="TD270" s="21"/>
      <c r="TE270" s="21"/>
      <c r="TF270" s="21"/>
      <c r="TG270" s="21"/>
      <c r="TH270" s="21"/>
      <c r="TI270" s="21"/>
      <c r="TJ270" s="21"/>
      <c r="TK270" s="21"/>
      <c r="TL270" s="21"/>
      <c r="TM270" s="21"/>
      <c r="TN270" s="21"/>
      <c r="TO270" s="21"/>
      <c r="TP270" s="21"/>
      <c r="TQ270" s="21"/>
      <c r="TR270" s="21"/>
      <c r="TS270" s="21"/>
      <c r="TT270" s="21"/>
      <c r="TU270" s="21"/>
      <c r="TV270" s="21"/>
      <c r="TW270" s="21"/>
      <c r="TX270" s="21"/>
      <c r="TY270" s="21"/>
      <c r="TZ270" s="21"/>
      <c r="UA270" s="21"/>
      <c r="UB270" s="21"/>
      <c r="UC270" s="21"/>
      <c r="UD270" s="21"/>
      <c r="UE270" s="21"/>
      <c r="UF270" s="21"/>
      <c r="UG270" s="21"/>
      <c r="UH270" s="21"/>
      <c r="UI270" s="21"/>
      <c r="UJ270" s="21"/>
      <c r="UK270" s="21"/>
      <c r="UL270" s="21"/>
      <c r="UM270" s="21"/>
      <c r="UN270" s="21"/>
      <c r="UO270" s="21"/>
      <c r="UP270" s="21"/>
      <c r="UQ270" s="21"/>
      <c r="UR270" s="21"/>
      <c r="US270" s="21"/>
      <c r="UT270" s="21"/>
      <c r="UU270" s="21"/>
      <c r="UV270" s="21"/>
      <c r="UW270" s="21"/>
      <c r="UX270" s="21"/>
      <c r="UY270" s="21"/>
      <c r="UZ270" s="21"/>
      <c r="VA270" s="21"/>
      <c r="VB270" s="21"/>
      <c r="VC270" s="21"/>
      <c r="VD270" s="21"/>
      <c r="VE270" s="21"/>
      <c r="VF270" s="21"/>
      <c r="VG270" s="21"/>
      <c r="VH270" s="21"/>
      <c r="VI270" s="21"/>
      <c r="VJ270" s="21"/>
      <c r="VK270" s="21"/>
      <c r="VL270" s="21"/>
      <c r="VM270" s="21"/>
      <c r="VN270" s="21"/>
      <c r="VO270" s="21"/>
      <c r="VP270" s="21"/>
      <c r="VQ270" s="21"/>
      <c r="VR270" s="21"/>
      <c r="VS270" s="21"/>
      <c r="VT270" s="21"/>
      <c r="VU270" s="21"/>
      <c r="VV270" s="21"/>
      <c r="VW270" s="21"/>
      <c r="VX270" s="21"/>
      <c r="VY270" s="21"/>
      <c r="VZ270" s="21"/>
      <c r="WA270" s="21"/>
      <c r="WB270" s="21"/>
      <c r="WC270" s="21"/>
      <c r="WD270" s="21"/>
      <c r="WE270" s="21"/>
      <c r="WF270" s="21"/>
      <c r="WG270" s="21"/>
      <c r="WH270" s="21"/>
      <c r="WI270" s="21"/>
      <c r="WJ270" s="21"/>
      <c r="WK270" s="21"/>
      <c r="WL270" s="21"/>
      <c r="WM270" s="21"/>
      <c r="WN270" s="21"/>
      <c r="WO270" s="21"/>
      <c r="WP270" s="21"/>
      <c r="WQ270" s="21"/>
      <c r="WR270" s="21"/>
      <c r="WS270" s="21"/>
      <c r="WT270" s="21"/>
      <c r="WU270" s="21"/>
      <c r="WV270" s="21"/>
      <c r="WW270" s="21"/>
      <c r="WX270" s="21"/>
      <c r="WY270" s="21"/>
      <c r="WZ270" s="21"/>
      <c r="XA270" s="21"/>
      <c r="XB270" s="21"/>
      <c r="XC270" s="21"/>
      <c r="XD270" s="21"/>
      <c r="XE270" s="21"/>
      <c r="XF270" s="21"/>
      <c r="XG270" s="21"/>
      <c r="XH270" s="21"/>
      <c r="XI270" s="21"/>
      <c r="XJ270" s="21"/>
      <c r="XK270" s="21"/>
      <c r="XL270" s="21"/>
      <c r="XM270" s="21"/>
      <c r="XN270" s="21"/>
      <c r="XO270" s="21"/>
      <c r="XP270" s="21"/>
      <c r="XQ270" s="21"/>
      <c r="XR270" s="21"/>
      <c r="XS270" s="21"/>
      <c r="XT270" s="21"/>
      <c r="XU270" s="21"/>
      <c r="XV270" s="21"/>
      <c r="XW270" s="21"/>
      <c r="XX270" s="21"/>
      <c r="XY270" s="21"/>
      <c r="XZ270" s="21"/>
      <c r="YA270" s="21"/>
      <c r="YB270" s="21"/>
      <c r="YC270" s="21"/>
      <c r="YD270" s="21"/>
      <c r="YE270" s="21"/>
      <c r="YF270" s="21"/>
      <c r="YG270" s="21"/>
      <c r="YH270" s="21"/>
      <c r="YI270" s="21"/>
      <c r="YJ270" s="21"/>
      <c r="YK270" s="21"/>
      <c r="YL270" s="21"/>
      <c r="YM270" s="21"/>
      <c r="YN270" s="21"/>
      <c r="YO270" s="21"/>
      <c r="YP270" s="21"/>
      <c r="YQ270" s="21"/>
      <c r="YR270" s="21"/>
      <c r="YS270" s="21"/>
      <c r="YT270" s="21"/>
      <c r="YU270" s="21"/>
      <c r="YV270" s="21"/>
      <c r="YW270" s="21"/>
      <c r="YX270" s="21"/>
      <c r="YY270" s="21"/>
      <c r="YZ270" s="21"/>
      <c r="ZA270" s="21"/>
      <c r="ZB270" s="21"/>
      <c r="ZC270" s="21"/>
      <c r="ZD270" s="21"/>
      <c r="ZE270" s="21"/>
      <c r="ZF270" s="21"/>
      <c r="ZG270" s="21"/>
      <c r="ZH270" s="21"/>
      <c r="ZI270" s="21"/>
      <c r="ZJ270" s="21"/>
      <c r="ZK270" s="21"/>
      <c r="ZL270" s="21"/>
      <c r="ZM270" s="21"/>
      <c r="ZN270" s="21"/>
      <c r="ZO270" s="21"/>
      <c r="ZP270" s="21"/>
      <c r="ZQ270" s="21"/>
      <c r="ZR270" s="21"/>
      <c r="ZS270" s="21"/>
      <c r="ZT270" s="21"/>
      <c r="ZU270" s="21"/>
      <c r="ZV270" s="21"/>
      <c r="ZW270" s="21"/>
      <c r="ZX270" s="21"/>
      <c r="ZY270" s="21"/>
      <c r="ZZ270" s="21"/>
      <c r="AAA270" s="21"/>
      <c r="AAB270" s="21"/>
      <c r="AAC270" s="21"/>
      <c r="AAD270" s="21"/>
      <c r="AAE270" s="21"/>
      <c r="AAF270" s="21"/>
      <c r="AAG270" s="21"/>
      <c r="AAH270" s="21"/>
      <c r="AAI270" s="21"/>
      <c r="AAJ270" s="21"/>
      <c r="AAK270" s="21"/>
      <c r="AAL270" s="21"/>
      <c r="AAM270" s="21"/>
      <c r="AAN270" s="21"/>
      <c r="AAO270" s="21"/>
      <c r="AAP270" s="21"/>
      <c r="AAQ270" s="21"/>
      <c r="AAR270" s="21"/>
      <c r="AAS270" s="21"/>
      <c r="AAT270" s="21"/>
      <c r="AAU270" s="21"/>
      <c r="AAV270" s="21"/>
      <c r="AAW270" s="21"/>
      <c r="AAX270" s="21"/>
      <c r="AAY270" s="21"/>
      <c r="AAZ270" s="21"/>
      <c r="ABA270" s="21"/>
      <c r="ABB270" s="21"/>
      <c r="ABC270" s="21"/>
      <c r="ABD270" s="21"/>
      <c r="ABE270" s="21"/>
      <c r="ABF270" s="21"/>
      <c r="ABG270" s="21"/>
      <c r="ABH270" s="21"/>
      <c r="ABI270" s="21"/>
      <c r="ABJ270" s="21"/>
      <c r="ABK270" s="21"/>
      <c r="ABL270" s="21"/>
      <c r="ABM270" s="21"/>
      <c r="ABN270" s="21"/>
      <c r="ABO270" s="21"/>
      <c r="ABP270" s="21"/>
      <c r="ABQ270" s="21"/>
      <c r="ABR270" s="21"/>
      <c r="ABS270" s="21"/>
      <c r="ABT270" s="21"/>
      <c r="ABU270" s="21"/>
      <c r="ABV270" s="21"/>
      <c r="ABW270" s="21"/>
      <c r="ABX270" s="21"/>
      <c r="ABY270" s="21"/>
      <c r="ABZ270" s="21"/>
      <c r="ACA270" s="21"/>
      <c r="ACB270" s="21"/>
      <c r="ACC270" s="21"/>
      <c r="ACD270" s="21"/>
      <c r="ACE270" s="21"/>
      <c r="ACF270" s="21"/>
      <c r="ACG270" s="21"/>
      <c r="ACH270" s="21"/>
      <c r="ACI270" s="21"/>
      <c r="ACJ270" s="21"/>
      <c r="ACK270" s="21"/>
      <c r="ACL270" s="21"/>
      <c r="ACM270" s="21"/>
      <c r="ACN270" s="21"/>
      <c r="ACO270" s="21"/>
      <c r="ACP270" s="21"/>
      <c r="ACQ270" s="21"/>
      <c r="ACR270" s="21"/>
      <c r="ACS270" s="21"/>
      <c r="ACT270" s="21"/>
      <c r="ACU270" s="21"/>
      <c r="ACV270" s="21"/>
      <c r="ACW270" s="21"/>
      <c r="ACX270" s="21"/>
      <c r="ACY270" s="21"/>
      <c r="ACZ270" s="21"/>
      <c r="ADA270" s="21"/>
      <c r="ADB270" s="21"/>
      <c r="ADC270" s="21"/>
      <c r="ADD270" s="21"/>
      <c r="ADE270" s="21"/>
      <c r="ADF270" s="21"/>
      <c r="ADG270" s="21"/>
      <c r="ADH270" s="21"/>
      <c r="ADI270" s="21"/>
      <c r="ADJ270" s="21"/>
      <c r="ADK270" s="21"/>
      <c r="ADL270" s="21"/>
      <c r="ADM270" s="21"/>
      <c r="ADN270" s="21"/>
      <c r="ADO270" s="21"/>
      <c r="ADP270" s="21"/>
      <c r="ADQ270" s="21"/>
      <c r="ADR270" s="21"/>
      <c r="ADS270" s="21"/>
      <c r="ADT270" s="21"/>
      <c r="ADU270" s="21"/>
      <c r="ADV270" s="21"/>
      <c r="ADW270" s="21"/>
      <c r="ADX270" s="21"/>
      <c r="ADY270" s="21"/>
      <c r="ADZ270" s="21"/>
      <c r="AEA270" s="21"/>
      <c r="AEB270" s="21"/>
      <c r="AEC270" s="21"/>
      <c r="AED270" s="21"/>
      <c r="AEE270" s="21"/>
      <c r="AEF270" s="21"/>
      <c r="AEG270" s="21"/>
      <c r="AEH270" s="21"/>
      <c r="AEI270" s="21"/>
      <c r="AEJ270" s="21"/>
      <c r="AEK270" s="21"/>
      <c r="AEL270" s="21"/>
      <c r="AEM270" s="21"/>
      <c r="AEN270" s="21"/>
      <c r="AEO270" s="21"/>
      <c r="AEP270" s="21"/>
      <c r="AEQ270" s="21"/>
      <c r="AER270" s="21"/>
      <c r="AES270" s="21"/>
      <c r="AET270" s="21"/>
      <c r="AEU270" s="21"/>
      <c r="AEV270" s="21"/>
      <c r="AEW270" s="21"/>
      <c r="AEX270" s="21"/>
      <c r="AEY270" s="21"/>
      <c r="AEZ270" s="21"/>
      <c r="AFA270" s="21"/>
      <c r="AFB270" s="21"/>
      <c r="AFC270" s="21"/>
      <c r="AFD270" s="21"/>
      <c r="AFE270" s="21"/>
      <c r="AFF270" s="21"/>
      <c r="AFG270" s="21"/>
      <c r="AFH270" s="21"/>
      <c r="AFI270" s="21"/>
      <c r="AFJ270" s="21"/>
      <c r="AFK270" s="21"/>
      <c r="AFL270" s="21"/>
      <c r="AFM270" s="21"/>
      <c r="AFN270" s="21"/>
      <c r="AFO270" s="21"/>
      <c r="AFP270" s="21"/>
      <c r="AFQ270" s="21"/>
      <c r="AFR270" s="21"/>
      <c r="AFS270" s="21"/>
      <c r="AFT270" s="21"/>
      <c r="AFU270" s="21"/>
      <c r="AFV270" s="21"/>
      <c r="AFW270" s="21"/>
      <c r="AFX270" s="21"/>
      <c r="AFY270" s="21"/>
      <c r="AFZ270" s="21"/>
      <c r="AGA270" s="21"/>
      <c r="AGB270" s="21"/>
      <c r="AGC270" s="21"/>
      <c r="AGD270" s="21"/>
      <c r="AGE270" s="21"/>
      <c r="AGF270" s="21"/>
      <c r="AGG270" s="21"/>
      <c r="AGH270" s="21"/>
      <c r="AGI270" s="21"/>
      <c r="AGJ270" s="21"/>
      <c r="AGK270" s="21"/>
      <c r="AGL270" s="21"/>
      <c r="AGM270" s="21"/>
      <c r="AGN270" s="21"/>
      <c r="AGO270" s="21"/>
      <c r="AGP270" s="21"/>
      <c r="AGQ270" s="21"/>
      <c r="AGR270" s="21"/>
      <c r="AGS270" s="21"/>
      <c r="AGT270" s="21"/>
      <c r="AGU270" s="21"/>
      <c r="AGV270" s="21"/>
      <c r="AGW270" s="21"/>
      <c r="AGX270" s="21"/>
      <c r="AGY270" s="21"/>
      <c r="AGZ270" s="21"/>
      <c r="AHA270" s="21"/>
      <c r="AHB270" s="21"/>
      <c r="AHC270" s="21"/>
      <c r="AHD270" s="21"/>
      <c r="AHE270" s="21"/>
      <c r="AHF270" s="21"/>
      <c r="AHG270" s="21"/>
      <c r="AHH270" s="21"/>
      <c r="AHI270" s="21"/>
      <c r="AHJ270" s="21"/>
      <c r="AHK270" s="21"/>
      <c r="AHL270" s="21"/>
      <c r="AHM270" s="21"/>
      <c r="AHN270" s="21"/>
      <c r="AHO270" s="21"/>
      <c r="AHP270" s="21"/>
      <c r="AHQ270" s="21"/>
      <c r="AHR270" s="21"/>
      <c r="AHS270" s="21"/>
      <c r="AHT270" s="21"/>
      <c r="AHU270" s="21"/>
      <c r="AHV270" s="21"/>
      <c r="AHW270" s="21"/>
      <c r="AHX270" s="21"/>
      <c r="AHY270" s="21"/>
      <c r="AHZ270" s="21"/>
      <c r="AIA270" s="21"/>
      <c r="AIB270" s="21"/>
      <c r="AIC270" s="21"/>
      <c r="AID270" s="21"/>
      <c r="AIE270" s="21"/>
      <c r="AIF270" s="21"/>
      <c r="AIG270" s="21"/>
      <c r="AIH270" s="21"/>
      <c r="AII270" s="21"/>
      <c r="AIJ270" s="21"/>
      <c r="AIK270" s="21"/>
      <c r="AIL270" s="21"/>
      <c r="AIM270" s="21"/>
      <c r="AIN270" s="21"/>
      <c r="AIO270" s="21"/>
      <c r="AIP270" s="21"/>
      <c r="AIQ270" s="21"/>
      <c r="AIR270" s="21"/>
      <c r="AIS270" s="21"/>
      <c r="AIT270" s="21"/>
      <c r="AIU270" s="21"/>
      <c r="AIV270" s="21"/>
      <c r="AIW270" s="21"/>
      <c r="AIX270" s="21"/>
      <c r="AIY270" s="21"/>
      <c r="AIZ270" s="21"/>
      <c r="AJA270" s="21"/>
      <c r="AJB270" s="21"/>
      <c r="AJC270" s="21"/>
      <c r="AJD270" s="21"/>
      <c r="AJE270" s="21"/>
      <c r="AJF270" s="21"/>
      <c r="AJG270" s="21"/>
      <c r="AJH270" s="21"/>
      <c r="AJI270" s="21"/>
      <c r="AJJ270" s="21"/>
      <c r="AJK270" s="21"/>
      <c r="AJL270" s="21"/>
      <c r="AJM270" s="21"/>
      <c r="AJN270" s="21"/>
      <c r="AJO270" s="21"/>
      <c r="AJP270" s="21"/>
      <c r="AJQ270" s="21"/>
      <c r="AJR270" s="21"/>
      <c r="AJS270" s="21"/>
      <c r="AJT270" s="21"/>
      <c r="AJU270" s="21"/>
      <c r="AJV270" s="21"/>
      <c r="AJW270" s="21"/>
      <c r="AJX270" s="21"/>
      <c r="AJY270" s="21"/>
      <c r="AJZ270" s="21"/>
      <c r="AKA270" s="21"/>
      <c r="AKB270" s="21"/>
      <c r="AKC270" s="21"/>
      <c r="AKD270" s="21"/>
      <c r="AKE270" s="21"/>
      <c r="AKF270" s="21"/>
      <c r="AKG270" s="21"/>
      <c r="AKH270" s="21"/>
      <c r="AKI270" s="21"/>
      <c r="AKJ270" s="21"/>
      <c r="AKK270" s="21"/>
      <c r="AKL270" s="21"/>
      <c r="AKM270" s="21"/>
      <c r="AKN270" s="21"/>
      <c r="AKO270" s="21"/>
      <c r="AKP270" s="21"/>
      <c r="AKQ270" s="21"/>
      <c r="AKR270" s="21"/>
      <c r="AKS270" s="21"/>
      <c r="AKT270" s="21"/>
      <c r="AKU270" s="21"/>
      <c r="AKV270" s="21"/>
      <c r="AKW270" s="21"/>
      <c r="AKX270" s="21"/>
      <c r="AKY270" s="21"/>
      <c r="AKZ270" s="21"/>
      <c r="ALA270" s="21"/>
      <c r="ALB270" s="21"/>
      <c r="ALC270" s="21"/>
      <c r="ALD270" s="21"/>
      <c r="ALE270" s="21"/>
      <c r="ALF270" s="21"/>
      <c r="ALG270" s="21"/>
      <c r="ALH270" s="21"/>
      <c r="ALI270" s="21"/>
      <c r="ALJ270" s="21"/>
      <c r="ALK270" s="21"/>
      <c r="ALL270" s="21"/>
      <c r="ALM270" s="21"/>
      <c r="ALN270" s="21"/>
      <c r="ALO270" s="21"/>
      <c r="ALP270" s="21"/>
      <c r="ALQ270" s="21"/>
      <c r="ALR270" s="21"/>
      <c r="ALS270" s="21"/>
      <c r="ALT270" s="21"/>
      <c r="ALU270" s="21"/>
      <c r="ALV270" s="21"/>
      <c r="ALW270" s="21"/>
      <c r="ALX270" s="21"/>
      <c r="ALY270" s="21"/>
      <c r="ALZ270" s="21"/>
      <c r="AMA270" s="21"/>
      <c r="AMB270" s="21"/>
      <c r="AMC270" s="21"/>
      <c r="AMD270" s="21"/>
      <c r="AME270" s="21"/>
      <c r="AMF270" s="21"/>
      <c r="AMG270" s="21"/>
      <c r="AMH270" s="21"/>
      <c r="AMI270" s="21"/>
      <c r="AMJ270" s="21"/>
    </row>
    <row r="272" spans="1:1024" x14ac:dyDescent="0.15">
      <c r="A272" s="4" t="s">
        <v>56</v>
      </c>
    </row>
    <row r="273" spans="1:1024" x14ac:dyDescent="0.15">
      <c r="A273" s="53" t="s">
        <v>1</v>
      </c>
      <c r="B273" s="53"/>
      <c r="C273" s="53"/>
    </row>
    <row r="274" spans="1:1024" x14ac:dyDescent="0.15">
      <c r="A274" s="56" t="s">
        <v>57</v>
      </c>
      <c r="B274" s="56"/>
      <c r="C274" s="56"/>
      <c r="G274" s="4"/>
      <c r="H274" s="4"/>
      <c r="I274" s="4"/>
      <c r="J274" s="4"/>
      <c r="K274" s="4"/>
      <c r="L274" s="4"/>
    </row>
    <row r="275" spans="1:1024" x14ac:dyDescent="0.15">
      <c r="A275" s="57" t="s">
        <v>28</v>
      </c>
      <c r="B275" s="57"/>
      <c r="C275" s="57"/>
      <c r="D275" s="57"/>
      <c r="G275" s="58" t="s">
        <v>4</v>
      </c>
      <c r="H275" s="58"/>
      <c r="I275" s="58"/>
      <c r="J275" s="59" t="s">
        <v>5</v>
      </c>
      <c r="K275" s="59"/>
      <c r="L275" s="59"/>
    </row>
    <row r="276" spans="1:1024" ht="39.75" customHeight="1" x14ac:dyDescent="0.15">
      <c r="A276" s="60" t="s">
        <v>6</v>
      </c>
      <c r="B276" s="60" t="s">
        <v>7</v>
      </c>
      <c r="C276" s="61" t="s">
        <v>8</v>
      </c>
      <c r="D276" s="62" t="s">
        <v>9</v>
      </c>
      <c r="E276" s="60" t="s">
        <v>10</v>
      </c>
      <c r="F276" s="63" t="s">
        <v>11</v>
      </c>
      <c r="G276" s="64" t="s">
        <v>12</v>
      </c>
      <c r="H276" s="64" t="s">
        <v>13</v>
      </c>
      <c r="I276" s="65" t="s">
        <v>14</v>
      </c>
      <c r="J276" s="64" t="s">
        <v>15</v>
      </c>
      <c r="K276" s="64" t="s">
        <v>16</v>
      </c>
      <c r="L276" s="64" t="s">
        <v>17</v>
      </c>
      <c r="M276" s="52" t="s">
        <v>18</v>
      </c>
    </row>
    <row r="277" spans="1:1024" ht="29.25" customHeight="1" x14ac:dyDescent="0.15">
      <c r="A277" s="60"/>
      <c r="B277" s="60"/>
      <c r="C277" s="61"/>
      <c r="D277" s="62"/>
      <c r="E277" s="60"/>
      <c r="F277" s="63"/>
      <c r="G277" s="64"/>
      <c r="H277" s="64"/>
      <c r="I277" s="65"/>
      <c r="J277" s="64"/>
      <c r="K277" s="64"/>
      <c r="L277" s="64"/>
      <c r="M277" s="52"/>
    </row>
    <row r="278" spans="1:1024" x14ac:dyDescent="0.15">
      <c r="A278" s="53" t="s">
        <v>44</v>
      </c>
      <c r="B278" s="6" t="s">
        <v>20</v>
      </c>
      <c r="C278" s="7"/>
      <c r="D278" s="8"/>
      <c r="E278" s="9"/>
      <c r="F278" s="10"/>
      <c r="G278" s="50">
        <v>6.01</v>
      </c>
      <c r="H278" s="54">
        <v>5.706E-2</v>
      </c>
      <c r="I278" s="55">
        <f>G278*(F278+F279)+H278*(D278+D279)</f>
        <v>212.71199999999999</v>
      </c>
      <c r="J278" s="9"/>
      <c r="K278" s="13"/>
      <c r="L278" s="14"/>
      <c r="M278" s="55">
        <f>I278+L278+L279</f>
        <v>212.71199999999999</v>
      </c>
    </row>
    <row r="279" spans="1:1024" x14ac:dyDescent="0.15">
      <c r="A279" s="53"/>
      <c r="B279" s="6" t="s">
        <v>21</v>
      </c>
      <c r="C279" s="7">
        <v>1</v>
      </c>
      <c r="D279" s="8">
        <v>1200</v>
      </c>
      <c r="E279" s="9"/>
      <c r="F279" s="10">
        <v>24</v>
      </c>
      <c r="G279" s="50"/>
      <c r="H279" s="54"/>
      <c r="I279" s="55" t="e">
        <f>G279*(F279+#REF!)+H279*(D279+#REF!)</f>
        <v>#REF!</v>
      </c>
      <c r="J279" s="9"/>
      <c r="K279" s="13"/>
      <c r="L279" s="14"/>
      <c r="M279" s="55" t="e">
        <f>I279+L279+#REF!</f>
        <v>#REF!</v>
      </c>
    </row>
    <row r="280" spans="1:1024" x14ac:dyDescent="0.15">
      <c r="A280" s="53" t="s">
        <v>26</v>
      </c>
      <c r="B280" s="6" t="s">
        <v>20</v>
      </c>
      <c r="C280" s="7"/>
      <c r="D280" s="8"/>
      <c r="E280" s="9"/>
      <c r="F280" s="10"/>
      <c r="G280" s="50">
        <v>42.41</v>
      </c>
      <c r="H280" s="54">
        <v>4.4200000000000003E-2</v>
      </c>
      <c r="I280" s="55">
        <f>G280*(F280+F281)+H280*(D280+D281)</f>
        <v>16430.652399999999</v>
      </c>
      <c r="J280" s="9"/>
      <c r="K280" s="13"/>
      <c r="L280" s="14"/>
      <c r="M280" s="55">
        <f>I280+L280+L281</f>
        <v>16430.652399999999</v>
      </c>
    </row>
    <row r="281" spans="1:1024" x14ac:dyDescent="0.15">
      <c r="A281" s="53"/>
      <c r="B281" s="6" t="s">
        <v>21</v>
      </c>
      <c r="C281" s="7">
        <v>4</v>
      </c>
      <c r="D281" s="8">
        <v>279622</v>
      </c>
      <c r="E281" s="9"/>
      <c r="F281" s="10">
        <v>96</v>
      </c>
      <c r="G281" s="50"/>
      <c r="H281" s="54"/>
      <c r="I281" s="55" t="e">
        <f>G281*(F281+#REF!)+H281*(D281+#REF!)</f>
        <v>#REF!</v>
      </c>
      <c r="J281" s="9"/>
      <c r="K281" s="13"/>
      <c r="L281" s="14"/>
      <c r="M281" s="55" t="e">
        <f>I281+L281+#REF!</f>
        <v>#REF!</v>
      </c>
    </row>
    <row r="282" spans="1:1024" x14ac:dyDescent="0.15">
      <c r="A282" s="49" t="s">
        <v>23</v>
      </c>
      <c r="B282" s="49" t="s">
        <v>23</v>
      </c>
      <c r="C282" s="15">
        <f>SUM(C278:C281)</f>
        <v>5</v>
      </c>
      <c r="D282" s="16">
        <f>SUM(D278:D281)</f>
        <v>280822</v>
      </c>
      <c r="E282" s="16">
        <f>SUM(E278:E281)</f>
        <v>0</v>
      </c>
      <c r="F282" s="17">
        <f>SUM(F278:F281)</f>
        <v>120</v>
      </c>
      <c r="G282" s="50"/>
      <c r="H282" s="50"/>
      <c r="I282" s="18">
        <f>I278+I280</f>
        <v>16643.364399999999</v>
      </c>
      <c r="J282" s="50"/>
      <c r="K282" s="50"/>
      <c r="L282" s="19">
        <f>SUM(L278:L281)</f>
        <v>0</v>
      </c>
      <c r="M282" s="19">
        <f>M278+M280</f>
        <v>16643.364399999999</v>
      </c>
    </row>
    <row r="283" spans="1:1024" s="34" customFormat="1" x14ac:dyDescent="0.15">
      <c r="A283" s="1"/>
      <c r="B283" s="1"/>
      <c r="C283" s="1"/>
      <c r="D283" s="1"/>
      <c r="E283" s="1"/>
      <c r="F283" s="2"/>
      <c r="G283" s="1"/>
      <c r="H283" s="1"/>
      <c r="I283" s="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  <c r="FV283" s="1"/>
      <c r="FW283" s="1"/>
      <c r="FX283" s="1"/>
      <c r="FY283" s="1"/>
      <c r="FZ283" s="1"/>
      <c r="GA283" s="1"/>
      <c r="GB283" s="1"/>
      <c r="GC283" s="1"/>
      <c r="GD283" s="1"/>
      <c r="GE283" s="1"/>
      <c r="GF283" s="1"/>
      <c r="GG283" s="1"/>
      <c r="GH283" s="1"/>
      <c r="GI283" s="1"/>
      <c r="GJ283" s="1"/>
      <c r="GK283" s="1"/>
      <c r="GL283" s="1"/>
      <c r="GM283" s="1"/>
      <c r="GN283" s="1"/>
      <c r="GO283" s="1"/>
      <c r="GP283" s="1"/>
      <c r="GQ283" s="1"/>
      <c r="GR283" s="1"/>
      <c r="GS283" s="1"/>
      <c r="GT283" s="1"/>
      <c r="GU283" s="1"/>
      <c r="GV283" s="1"/>
      <c r="GW283" s="1"/>
      <c r="GX283" s="1"/>
      <c r="GY283" s="1"/>
      <c r="GZ283" s="1"/>
      <c r="HA283" s="1"/>
      <c r="HB283" s="1"/>
      <c r="HC283" s="1"/>
      <c r="HD283" s="1"/>
      <c r="HE283" s="1"/>
      <c r="HF283" s="1"/>
      <c r="HG283" s="1"/>
      <c r="HH283" s="1"/>
      <c r="HI283" s="1"/>
      <c r="HJ283" s="1"/>
      <c r="HK283" s="1"/>
      <c r="HL283" s="1"/>
      <c r="HM283" s="1"/>
      <c r="HN283" s="1"/>
      <c r="HO283" s="1"/>
      <c r="HP283" s="1"/>
      <c r="HQ283" s="1"/>
      <c r="HR283" s="1"/>
      <c r="HS283" s="1"/>
      <c r="HT283" s="1"/>
      <c r="HU283" s="1"/>
      <c r="HV283" s="1"/>
      <c r="HW283" s="1"/>
      <c r="HX283" s="1"/>
      <c r="HY283" s="1"/>
      <c r="HZ283" s="1"/>
      <c r="IA283" s="1"/>
      <c r="IB283" s="1"/>
      <c r="IC283" s="1"/>
      <c r="ID283" s="1"/>
      <c r="IE283" s="1"/>
      <c r="IF283" s="1"/>
      <c r="IG283" s="1"/>
      <c r="IH283" s="1"/>
      <c r="II283" s="1"/>
      <c r="IJ283" s="1"/>
      <c r="IK283" s="1"/>
      <c r="IL283" s="1"/>
      <c r="IM283" s="1"/>
      <c r="IN283" s="1"/>
      <c r="IO283" s="1"/>
      <c r="IP283" s="1"/>
      <c r="IQ283" s="1"/>
      <c r="IR283" s="1"/>
      <c r="IS283" s="1"/>
      <c r="IT283" s="1"/>
      <c r="IU283" s="1"/>
      <c r="IV283" s="1"/>
      <c r="IW283" s="1"/>
      <c r="IX283" s="1"/>
      <c r="IY283" s="1"/>
      <c r="IZ283" s="1"/>
      <c r="JA283" s="1"/>
      <c r="JB283" s="1"/>
      <c r="JC283" s="1"/>
      <c r="JD283" s="1"/>
      <c r="JE283" s="1"/>
      <c r="JF283" s="1"/>
      <c r="JG283" s="1"/>
      <c r="JH283" s="1"/>
      <c r="JI283" s="1"/>
      <c r="JJ283" s="1"/>
      <c r="JK283" s="1"/>
      <c r="JL283" s="1"/>
      <c r="JM283" s="1"/>
      <c r="JN283" s="1"/>
      <c r="JO283" s="1"/>
      <c r="JP283" s="1"/>
      <c r="JQ283" s="1"/>
      <c r="JR283" s="1"/>
      <c r="JS283" s="1"/>
      <c r="JT283" s="1"/>
      <c r="JU283" s="1"/>
      <c r="JV283" s="1"/>
      <c r="JW283" s="1"/>
      <c r="JX283" s="1"/>
      <c r="JY283" s="1"/>
      <c r="JZ283" s="1"/>
      <c r="KA283" s="1"/>
      <c r="KB283" s="1"/>
      <c r="KC283" s="1"/>
      <c r="KD283" s="1"/>
      <c r="KE283" s="1"/>
      <c r="KF283" s="1"/>
      <c r="KG283" s="1"/>
      <c r="KH283" s="1"/>
      <c r="KI283" s="1"/>
      <c r="KJ283" s="1"/>
      <c r="KK283" s="1"/>
      <c r="KL283" s="1"/>
      <c r="KM283" s="1"/>
      <c r="KN283" s="1"/>
      <c r="KO283" s="1"/>
      <c r="KP283" s="1"/>
      <c r="KQ283" s="1"/>
      <c r="KR283" s="1"/>
      <c r="KS283" s="1"/>
      <c r="KT283" s="1"/>
      <c r="KU283" s="1"/>
      <c r="KV283" s="1"/>
      <c r="KW283" s="1"/>
      <c r="KX283" s="1"/>
      <c r="KY283" s="1"/>
      <c r="KZ283" s="1"/>
      <c r="LA283" s="1"/>
      <c r="LB283" s="1"/>
      <c r="LC283" s="1"/>
      <c r="LD283" s="1"/>
      <c r="LE283" s="1"/>
      <c r="LF283" s="1"/>
      <c r="LG283" s="1"/>
      <c r="LH283" s="1"/>
      <c r="LI283" s="1"/>
      <c r="LJ283" s="1"/>
      <c r="LK283" s="1"/>
      <c r="LL283" s="1"/>
      <c r="LM283" s="1"/>
      <c r="LN283" s="1"/>
      <c r="LO283" s="1"/>
      <c r="LP283" s="1"/>
      <c r="LQ283" s="1"/>
      <c r="LR283" s="1"/>
      <c r="LS283" s="1"/>
      <c r="LT283" s="1"/>
      <c r="LU283" s="1"/>
      <c r="LV283" s="1"/>
      <c r="LW283" s="1"/>
      <c r="LX283" s="1"/>
      <c r="LY283" s="1"/>
      <c r="LZ283" s="1"/>
      <c r="MA283" s="1"/>
      <c r="MB283" s="1"/>
      <c r="MC283" s="1"/>
      <c r="MD283" s="1"/>
      <c r="ME283" s="1"/>
      <c r="MF283" s="1"/>
      <c r="MG283" s="1"/>
      <c r="MH283" s="1"/>
      <c r="MI283" s="1"/>
      <c r="MJ283" s="1"/>
      <c r="MK283" s="1"/>
      <c r="ML283" s="1"/>
      <c r="MM283" s="1"/>
      <c r="MN283" s="1"/>
      <c r="MO283" s="1"/>
      <c r="MP283" s="1"/>
      <c r="MQ283" s="1"/>
      <c r="MR283" s="1"/>
      <c r="MS283" s="1"/>
      <c r="MT283" s="1"/>
      <c r="MU283" s="1"/>
      <c r="MV283" s="1"/>
      <c r="MW283" s="1"/>
      <c r="MX283" s="1"/>
      <c r="MY283" s="1"/>
      <c r="MZ283" s="1"/>
      <c r="NA283" s="1"/>
      <c r="NB283" s="1"/>
      <c r="NC283" s="1"/>
      <c r="ND283" s="1"/>
      <c r="NE283" s="1"/>
      <c r="NF283" s="1"/>
      <c r="NG283" s="1"/>
      <c r="NH283" s="1"/>
      <c r="NI283" s="1"/>
      <c r="NJ283" s="1"/>
      <c r="NK283" s="1"/>
      <c r="NL283" s="1"/>
      <c r="NM283" s="1"/>
      <c r="NN283" s="1"/>
      <c r="NO283" s="1"/>
      <c r="NP283" s="1"/>
      <c r="NQ283" s="1"/>
      <c r="NR283" s="1"/>
      <c r="NS283" s="1"/>
      <c r="NT283" s="1"/>
      <c r="NU283" s="1"/>
      <c r="NV283" s="1"/>
      <c r="NW283" s="1"/>
      <c r="NX283" s="1"/>
      <c r="NY283" s="1"/>
      <c r="NZ283" s="1"/>
      <c r="OA283" s="1"/>
      <c r="OB283" s="1"/>
      <c r="OC283" s="1"/>
      <c r="OD283" s="1"/>
      <c r="OE283" s="1"/>
      <c r="OF283" s="1"/>
      <c r="OG283" s="1"/>
      <c r="OH283" s="1"/>
      <c r="OI283" s="1"/>
      <c r="OJ283" s="1"/>
      <c r="OK283" s="1"/>
      <c r="OL283" s="1"/>
      <c r="OM283" s="1"/>
      <c r="ON283" s="1"/>
      <c r="OO283" s="1"/>
      <c r="OP283" s="1"/>
      <c r="OQ283" s="1"/>
      <c r="OR283" s="1"/>
      <c r="OS283" s="1"/>
      <c r="OT283" s="1"/>
      <c r="OU283" s="1"/>
      <c r="OV283" s="1"/>
      <c r="OW283" s="1"/>
      <c r="OX283" s="1"/>
      <c r="OY283" s="1"/>
      <c r="OZ283" s="1"/>
      <c r="PA283" s="1"/>
      <c r="PB283" s="1"/>
      <c r="PC283" s="1"/>
      <c r="PD283" s="1"/>
      <c r="PE283" s="1"/>
      <c r="PF283" s="1"/>
      <c r="PG283" s="1"/>
      <c r="PH283" s="1"/>
      <c r="PI283" s="1"/>
      <c r="PJ283" s="1"/>
      <c r="PK283" s="1"/>
      <c r="PL283" s="1"/>
      <c r="PM283" s="1"/>
      <c r="PN283" s="1"/>
      <c r="PO283" s="1"/>
      <c r="PP283" s="1"/>
      <c r="PQ283" s="1"/>
      <c r="PR283" s="1"/>
      <c r="PS283" s="1"/>
      <c r="PT283" s="1"/>
      <c r="PU283" s="1"/>
      <c r="PV283" s="1"/>
      <c r="PW283" s="1"/>
      <c r="PX283" s="1"/>
      <c r="PY283" s="1"/>
      <c r="PZ283" s="1"/>
      <c r="QA283" s="1"/>
      <c r="QB283" s="1"/>
      <c r="QC283" s="1"/>
      <c r="QD283" s="1"/>
      <c r="QE283" s="1"/>
      <c r="QF283" s="1"/>
      <c r="QG283" s="1"/>
      <c r="QH283" s="1"/>
      <c r="QI283" s="1"/>
      <c r="QJ283" s="1"/>
      <c r="QK283" s="1"/>
      <c r="QL283" s="1"/>
      <c r="QM283" s="1"/>
      <c r="QN283" s="1"/>
      <c r="QO283" s="1"/>
      <c r="QP283" s="1"/>
      <c r="QQ283" s="1"/>
      <c r="QR283" s="1"/>
      <c r="QS283" s="1"/>
      <c r="QT283" s="1"/>
      <c r="QU283" s="1"/>
      <c r="QV283" s="1"/>
      <c r="QW283" s="1"/>
      <c r="QX283" s="1"/>
      <c r="QY283" s="1"/>
      <c r="QZ283" s="1"/>
      <c r="RA283" s="1"/>
      <c r="RB283" s="1"/>
      <c r="RC283" s="1"/>
      <c r="RD283" s="1"/>
      <c r="RE283" s="1"/>
      <c r="RF283" s="1"/>
      <c r="RG283" s="1"/>
      <c r="RH283" s="1"/>
      <c r="RI283" s="1"/>
      <c r="RJ283" s="1"/>
      <c r="RK283" s="1"/>
      <c r="RL283" s="1"/>
      <c r="RM283" s="1"/>
      <c r="RN283" s="1"/>
      <c r="RO283" s="1"/>
      <c r="RP283" s="1"/>
      <c r="RQ283" s="1"/>
      <c r="RR283" s="1"/>
      <c r="RS283" s="1"/>
      <c r="RT283" s="1"/>
      <c r="RU283" s="1"/>
      <c r="RV283" s="1"/>
      <c r="RW283" s="1"/>
      <c r="RX283" s="1"/>
      <c r="RY283" s="1"/>
      <c r="RZ283" s="1"/>
      <c r="SA283" s="1"/>
      <c r="SB283" s="1"/>
      <c r="SC283" s="1"/>
      <c r="SD283" s="1"/>
      <c r="SE283" s="1"/>
      <c r="SF283" s="1"/>
      <c r="SG283" s="1"/>
      <c r="SH283" s="1"/>
      <c r="SI283" s="1"/>
      <c r="SJ283" s="1"/>
      <c r="SK283" s="1"/>
      <c r="SL283" s="1"/>
      <c r="SM283" s="1"/>
      <c r="SN283" s="1"/>
      <c r="SO283" s="1"/>
      <c r="SP283" s="1"/>
      <c r="SQ283" s="1"/>
      <c r="SR283" s="1"/>
      <c r="SS283" s="1"/>
      <c r="ST283" s="1"/>
      <c r="SU283" s="1"/>
      <c r="SV283" s="1"/>
      <c r="SW283" s="1"/>
      <c r="SX283" s="1"/>
      <c r="SY283" s="1"/>
      <c r="SZ283" s="1"/>
      <c r="TA283" s="1"/>
      <c r="TB283" s="1"/>
      <c r="TC283" s="1"/>
      <c r="TD283" s="1"/>
      <c r="TE283" s="1"/>
      <c r="TF283" s="1"/>
      <c r="TG283" s="1"/>
      <c r="TH283" s="1"/>
      <c r="TI283" s="1"/>
      <c r="TJ283" s="1"/>
      <c r="TK283" s="1"/>
      <c r="TL283" s="1"/>
      <c r="TM283" s="1"/>
      <c r="TN283" s="1"/>
      <c r="TO283" s="1"/>
      <c r="TP283" s="1"/>
      <c r="TQ283" s="1"/>
      <c r="TR283" s="1"/>
      <c r="TS283" s="1"/>
      <c r="TT283" s="1"/>
      <c r="TU283" s="1"/>
      <c r="TV283" s="1"/>
      <c r="TW283" s="1"/>
      <c r="TX283" s="1"/>
      <c r="TY283" s="1"/>
      <c r="TZ283" s="1"/>
      <c r="UA283" s="1"/>
      <c r="UB283" s="1"/>
      <c r="UC283" s="1"/>
      <c r="UD283" s="1"/>
      <c r="UE283" s="1"/>
      <c r="UF283" s="1"/>
      <c r="UG283" s="1"/>
      <c r="UH283" s="1"/>
      <c r="UI283" s="1"/>
      <c r="UJ283" s="1"/>
      <c r="UK283" s="1"/>
      <c r="UL283" s="1"/>
      <c r="UM283" s="1"/>
      <c r="UN283" s="1"/>
      <c r="UO283" s="1"/>
      <c r="UP283" s="1"/>
      <c r="UQ283" s="1"/>
      <c r="UR283" s="1"/>
      <c r="US283" s="1"/>
      <c r="UT283" s="1"/>
      <c r="UU283" s="1"/>
      <c r="UV283" s="1"/>
      <c r="UW283" s="1"/>
      <c r="UX283" s="1"/>
      <c r="UY283" s="1"/>
      <c r="UZ283" s="1"/>
      <c r="VA283" s="1"/>
      <c r="VB283" s="1"/>
      <c r="VC283" s="1"/>
      <c r="VD283" s="1"/>
      <c r="VE283" s="1"/>
      <c r="VF283" s="1"/>
      <c r="VG283" s="1"/>
      <c r="VH283" s="1"/>
      <c r="VI283" s="1"/>
      <c r="VJ283" s="1"/>
      <c r="VK283" s="1"/>
      <c r="VL283" s="1"/>
      <c r="VM283" s="1"/>
      <c r="VN283" s="1"/>
      <c r="VO283" s="1"/>
      <c r="VP283" s="1"/>
      <c r="VQ283" s="1"/>
      <c r="VR283" s="1"/>
      <c r="VS283" s="1"/>
      <c r="VT283" s="1"/>
      <c r="VU283" s="1"/>
      <c r="VV283" s="1"/>
      <c r="VW283" s="1"/>
      <c r="VX283" s="1"/>
      <c r="VY283" s="1"/>
      <c r="VZ283" s="1"/>
      <c r="WA283" s="1"/>
      <c r="WB283" s="1"/>
      <c r="WC283" s="1"/>
      <c r="WD283" s="1"/>
      <c r="WE283" s="1"/>
      <c r="WF283" s="1"/>
      <c r="WG283" s="1"/>
      <c r="WH283" s="1"/>
      <c r="WI283" s="1"/>
      <c r="WJ283" s="1"/>
      <c r="WK283" s="1"/>
      <c r="WL283" s="1"/>
      <c r="WM283" s="1"/>
      <c r="WN283" s="1"/>
      <c r="WO283" s="1"/>
      <c r="WP283" s="1"/>
      <c r="WQ283" s="1"/>
      <c r="WR283" s="1"/>
      <c r="WS283" s="1"/>
      <c r="WT283" s="1"/>
      <c r="WU283" s="1"/>
      <c r="WV283" s="1"/>
      <c r="WW283" s="1"/>
      <c r="WX283" s="1"/>
      <c r="WY283" s="1"/>
      <c r="WZ283" s="1"/>
      <c r="XA283" s="1"/>
      <c r="XB283" s="1"/>
      <c r="XC283" s="1"/>
      <c r="XD283" s="1"/>
      <c r="XE283" s="1"/>
      <c r="XF283" s="1"/>
      <c r="XG283" s="1"/>
      <c r="XH283" s="1"/>
      <c r="XI283" s="1"/>
      <c r="XJ283" s="1"/>
      <c r="XK283" s="1"/>
      <c r="XL283" s="1"/>
      <c r="XM283" s="1"/>
      <c r="XN283" s="1"/>
      <c r="XO283" s="1"/>
      <c r="XP283" s="1"/>
      <c r="XQ283" s="1"/>
      <c r="XR283" s="1"/>
      <c r="XS283" s="1"/>
      <c r="XT283" s="1"/>
      <c r="XU283" s="1"/>
      <c r="XV283" s="1"/>
      <c r="XW283" s="1"/>
      <c r="XX283" s="1"/>
      <c r="XY283" s="1"/>
      <c r="XZ283" s="1"/>
      <c r="YA283" s="1"/>
      <c r="YB283" s="1"/>
      <c r="YC283" s="1"/>
      <c r="YD283" s="1"/>
      <c r="YE283" s="1"/>
      <c r="YF283" s="1"/>
      <c r="YG283" s="1"/>
      <c r="YH283" s="1"/>
      <c r="YI283" s="1"/>
      <c r="YJ283" s="1"/>
      <c r="YK283" s="1"/>
      <c r="YL283" s="1"/>
      <c r="YM283" s="1"/>
      <c r="YN283" s="1"/>
      <c r="YO283" s="1"/>
      <c r="YP283" s="1"/>
      <c r="YQ283" s="1"/>
      <c r="YR283" s="1"/>
      <c r="YS283" s="1"/>
      <c r="YT283" s="1"/>
      <c r="YU283" s="1"/>
      <c r="YV283" s="1"/>
      <c r="YW283" s="1"/>
      <c r="YX283" s="1"/>
      <c r="YY283" s="1"/>
      <c r="YZ283" s="1"/>
      <c r="ZA283" s="1"/>
      <c r="ZB283" s="1"/>
      <c r="ZC283" s="1"/>
      <c r="ZD283" s="1"/>
      <c r="ZE283" s="1"/>
      <c r="ZF283" s="1"/>
      <c r="ZG283" s="1"/>
      <c r="ZH283" s="1"/>
      <c r="ZI283" s="1"/>
      <c r="ZJ283" s="1"/>
      <c r="ZK283" s="1"/>
      <c r="ZL283" s="1"/>
      <c r="ZM283" s="1"/>
      <c r="ZN283" s="1"/>
      <c r="ZO283" s="1"/>
      <c r="ZP283" s="1"/>
      <c r="ZQ283" s="1"/>
      <c r="ZR283" s="1"/>
      <c r="ZS283" s="1"/>
      <c r="ZT283" s="1"/>
      <c r="ZU283" s="1"/>
      <c r="ZV283" s="1"/>
      <c r="ZW283" s="1"/>
      <c r="ZX283" s="1"/>
      <c r="ZY283" s="1"/>
      <c r="ZZ283" s="1"/>
      <c r="AAA283" s="1"/>
      <c r="AAB283" s="1"/>
      <c r="AAC283" s="1"/>
      <c r="AAD283" s="1"/>
      <c r="AAE283" s="1"/>
      <c r="AAF283" s="1"/>
      <c r="AAG283" s="1"/>
      <c r="AAH283" s="1"/>
      <c r="AAI283" s="1"/>
      <c r="AAJ283" s="1"/>
      <c r="AAK283" s="1"/>
      <c r="AAL283" s="1"/>
      <c r="AAM283" s="1"/>
      <c r="AAN283" s="1"/>
      <c r="AAO283" s="1"/>
      <c r="AAP283" s="1"/>
      <c r="AAQ283" s="1"/>
      <c r="AAR283" s="1"/>
      <c r="AAS283" s="1"/>
      <c r="AAT283" s="1"/>
      <c r="AAU283" s="1"/>
      <c r="AAV283" s="1"/>
      <c r="AAW283" s="1"/>
      <c r="AAX283" s="1"/>
      <c r="AAY283" s="1"/>
      <c r="AAZ283" s="1"/>
      <c r="ABA283" s="1"/>
      <c r="ABB283" s="1"/>
      <c r="ABC283" s="1"/>
      <c r="ABD283" s="1"/>
      <c r="ABE283" s="1"/>
      <c r="ABF283" s="1"/>
      <c r="ABG283" s="1"/>
      <c r="ABH283" s="1"/>
      <c r="ABI283" s="1"/>
      <c r="ABJ283" s="1"/>
      <c r="ABK283" s="1"/>
      <c r="ABL283" s="1"/>
      <c r="ABM283" s="1"/>
      <c r="ABN283" s="1"/>
      <c r="ABO283" s="1"/>
      <c r="ABP283" s="1"/>
      <c r="ABQ283" s="1"/>
      <c r="ABR283" s="1"/>
      <c r="ABS283" s="1"/>
      <c r="ABT283" s="1"/>
      <c r="ABU283" s="1"/>
      <c r="ABV283" s="1"/>
      <c r="ABW283" s="1"/>
      <c r="ABX283" s="1"/>
      <c r="ABY283" s="1"/>
      <c r="ABZ283" s="1"/>
      <c r="ACA283" s="1"/>
      <c r="ACB283" s="1"/>
      <c r="ACC283" s="1"/>
      <c r="ACD283" s="1"/>
      <c r="ACE283" s="1"/>
      <c r="ACF283" s="1"/>
      <c r="ACG283" s="1"/>
      <c r="ACH283" s="1"/>
      <c r="ACI283" s="1"/>
      <c r="ACJ283" s="1"/>
      <c r="ACK283" s="1"/>
      <c r="ACL283" s="1"/>
      <c r="ACM283" s="1"/>
      <c r="ACN283" s="1"/>
      <c r="ACO283" s="1"/>
      <c r="ACP283" s="1"/>
      <c r="ACQ283" s="1"/>
      <c r="ACR283" s="1"/>
      <c r="ACS283" s="1"/>
      <c r="ACT283" s="1"/>
      <c r="ACU283" s="1"/>
      <c r="ACV283" s="1"/>
      <c r="ACW283" s="1"/>
      <c r="ACX283" s="1"/>
      <c r="ACY283" s="1"/>
      <c r="ACZ283" s="1"/>
      <c r="ADA283" s="1"/>
      <c r="ADB283" s="1"/>
      <c r="ADC283" s="1"/>
      <c r="ADD283" s="1"/>
      <c r="ADE283" s="1"/>
      <c r="ADF283" s="1"/>
      <c r="ADG283" s="1"/>
      <c r="ADH283" s="1"/>
      <c r="ADI283" s="1"/>
      <c r="ADJ283" s="1"/>
      <c r="ADK283" s="1"/>
      <c r="ADL283" s="1"/>
      <c r="ADM283" s="1"/>
      <c r="ADN283" s="1"/>
      <c r="ADO283" s="1"/>
      <c r="ADP283" s="1"/>
      <c r="ADQ283" s="1"/>
      <c r="ADR283" s="1"/>
      <c r="ADS283" s="1"/>
      <c r="ADT283" s="1"/>
      <c r="ADU283" s="1"/>
      <c r="ADV283" s="1"/>
      <c r="ADW283" s="1"/>
      <c r="ADX283" s="1"/>
      <c r="ADY283" s="1"/>
      <c r="ADZ283" s="1"/>
      <c r="AEA283" s="1"/>
      <c r="AEB283" s="1"/>
      <c r="AEC283" s="1"/>
      <c r="AED283" s="1"/>
      <c r="AEE283" s="1"/>
      <c r="AEF283" s="1"/>
      <c r="AEG283" s="1"/>
      <c r="AEH283" s="1"/>
      <c r="AEI283" s="1"/>
      <c r="AEJ283" s="1"/>
      <c r="AEK283" s="1"/>
      <c r="AEL283" s="1"/>
      <c r="AEM283" s="1"/>
      <c r="AEN283" s="1"/>
      <c r="AEO283" s="1"/>
      <c r="AEP283" s="1"/>
      <c r="AEQ283" s="1"/>
      <c r="AER283" s="1"/>
      <c r="AES283" s="1"/>
      <c r="AET283" s="1"/>
      <c r="AEU283" s="1"/>
      <c r="AEV283" s="1"/>
      <c r="AEW283" s="1"/>
      <c r="AEX283" s="1"/>
      <c r="AEY283" s="1"/>
      <c r="AEZ283" s="1"/>
      <c r="AFA283" s="1"/>
      <c r="AFB283" s="1"/>
      <c r="AFC283" s="1"/>
      <c r="AFD283" s="1"/>
      <c r="AFE283" s="1"/>
      <c r="AFF283" s="1"/>
      <c r="AFG283" s="1"/>
      <c r="AFH283" s="1"/>
      <c r="AFI283" s="1"/>
      <c r="AFJ283" s="1"/>
      <c r="AFK283" s="1"/>
      <c r="AFL283" s="1"/>
      <c r="AFM283" s="1"/>
      <c r="AFN283" s="1"/>
      <c r="AFO283" s="1"/>
      <c r="AFP283" s="1"/>
      <c r="AFQ283" s="1"/>
      <c r="AFR283" s="1"/>
      <c r="AFS283" s="1"/>
      <c r="AFT283" s="1"/>
      <c r="AFU283" s="1"/>
      <c r="AFV283" s="1"/>
      <c r="AFW283" s="1"/>
      <c r="AFX283" s="1"/>
      <c r="AFY283" s="1"/>
      <c r="AFZ283" s="1"/>
      <c r="AGA283" s="1"/>
      <c r="AGB283" s="1"/>
      <c r="AGC283" s="1"/>
      <c r="AGD283" s="1"/>
      <c r="AGE283" s="1"/>
      <c r="AGF283" s="1"/>
      <c r="AGG283" s="1"/>
      <c r="AGH283" s="1"/>
      <c r="AGI283" s="1"/>
      <c r="AGJ283" s="1"/>
      <c r="AGK283" s="1"/>
      <c r="AGL283" s="1"/>
      <c r="AGM283" s="1"/>
      <c r="AGN283" s="1"/>
      <c r="AGO283" s="1"/>
      <c r="AGP283" s="1"/>
      <c r="AGQ283" s="1"/>
      <c r="AGR283" s="1"/>
      <c r="AGS283" s="1"/>
      <c r="AGT283" s="1"/>
      <c r="AGU283" s="1"/>
      <c r="AGV283" s="1"/>
      <c r="AGW283" s="1"/>
      <c r="AGX283" s="1"/>
      <c r="AGY283" s="1"/>
      <c r="AGZ283" s="1"/>
      <c r="AHA283" s="1"/>
      <c r="AHB283" s="1"/>
      <c r="AHC283" s="1"/>
      <c r="AHD283" s="1"/>
      <c r="AHE283" s="1"/>
      <c r="AHF283" s="1"/>
      <c r="AHG283" s="1"/>
      <c r="AHH283" s="1"/>
      <c r="AHI283" s="1"/>
      <c r="AHJ283" s="1"/>
      <c r="AHK283" s="1"/>
      <c r="AHL283" s="1"/>
      <c r="AHM283" s="1"/>
      <c r="AHN283" s="1"/>
      <c r="AHO283" s="1"/>
      <c r="AHP283" s="1"/>
      <c r="AHQ283" s="1"/>
      <c r="AHR283" s="1"/>
      <c r="AHS283" s="1"/>
      <c r="AHT283" s="1"/>
      <c r="AHU283" s="1"/>
      <c r="AHV283" s="1"/>
      <c r="AHW283" s="1"/>
      <c r="AHX283" s="1"/>
      <c r="AHY283" s="1"/>
      <c r="AHZ283" s="1"/>
      <c r="AIA283" s="1"/>
      <c r="AIB283" s="1"/>
      <c r="AIC283" s="1"/>
      <c r="AID283" s="1"/>
      <c r="AIE283" s="1"/>
      <c r="AIF283" s="1"/>
      <c r="AIG283" s="1"/>
      <c r="AIH283" s="1"/>
      <c r="AII283" s="1"/>
      <c r="AIJ283" s="1"/>
      <c r="AIK283" s="1"/>
      <c r="AIL283" s="1"/>
      <c r="AIM283" s="1"/>
      <c r="AIN283" s="1"/>
      <c r="AIO283" s="1"/>
      <c r="AIP283" s="1"/>
      <c r="AIQ283" s="1"/>
      <c r="AIR283" s="1"/>
      <c r="AIS283" s="1"/>
      <c r="AIT283" s="1"/>
      <c r="AIU283" s="1"/>
      <c r="AIV283" s="1"/>
      <c r="AIW283" s="1"/>
      <c r="AIX283" s="1"/>
      <c r="AIY283" s="1"/>
      <c r="AIZ283" s="1"/>
      <c r="AJA283" s="1"/>
      <c r="AJB283" s="1"/>
      <c r="AJC283" s="1"/>
      <c r="AJD283" s="1"/>
      <c r="AJE283" s="1"/>
      <c r="AJF283" s="1"/>
      <c r="AJG283" s="1"/>
      <c r="AJH283" s="1"/>
      <c r="AJI283" s="1"/>
      <c r="AJJ283" s="1"/>
      <c r="AJK283" s="1"/>
      <c r="AJL283" s="1"/>
      <c r="AJM283" s="1"/>
      <c r="AJN283" s="1"/>
      <c r="AJO283" s="1"/>
      <c r="AJP283" s="1"/>
      <c r="AJQ283" s="1"/>
      <c r="AJR283" s="1"/>
      <c r="AJS283" s="1"/>
      <c r="AJT283" s="1"/>
      <c r="AJU283" s="1"/>
      <c r="AJV283" s="1"/>
      <c r="AJW283" s="1"/>
      <c r="AJX283" s="1"/>
      <c r="AJY283" s="1"/>
      <c r="AJZ283" s="1"/>
      <c r="AKA283" s="1"/>
      <c r="AKB283" s="1"/>
      <c r="AKC283" s="1"/>
      <c r="AKD283" s="1"/>
      <c r="AKE283" s="1"/>
      <c r="AKF283" s="1"/>
      <c r="AKG283" s="1"/>
      <c r="AKH283" s="1"/>
      <c r="AKI283" s="1"/>
      <c r="AKJ283" s="1"/>
      <c r="AKK283" s="1"/>
      <c r="AKL283" s="1"/>
      <c r="AKM283" s="1"/>
      <c r="AKN283" s="1"/>
      <c r="AKO283" s="1"/>
      <c r="AKP283" s="1"/>
      <c r="AKQ283" s="1"/>
      <c r="AKR283" s="1"/>
      <c r="AKS283" s="1"/>
      <c r="AKT283" s="1"/>
      <c r="AKU283" s="1"/>
      <c r="AKV283" s="1"/>
      <c r="AKW283" s="1"/>
      <c r="AKX283" s="1"/>
      <c r="AKY283" s="1"/>
      <c r="AKZ283" s="1"/>
      <c r="ALA283" s="1"/>
      <c r="ALB283" s="1"/>
      <c r="ALC283" s="1"/>
      <c r="ALD283" s="1"/>
      <c r="ALE283" s="1"/>
      <c r="ALF283" s="1"/>
      <c r="ALG283" s="1"/>
      <c r="ALH283" s="1"/>
      <c r="ALI283" s="1"/>
      <c r="ALJ283" s="1"/>
      <c r="ALK283" s="1"/>
      <c r="ALL283" s="1"/>
      <c r="ALM283" s="1"/>
      <c r="ALN283" s="1"/>
      <c r="ALO283" s="1"/>
      <c r="ALP283" s="1"/>
      <c r="ALQ283" s="1"/>
      <c r="ALR283" s="1"/>
      <c r="ALS283" s="1"/>
      <c r="ALT283" s="1"/>
      <c r="ALU283" s="1"/>
      <c r="ALV283" s="1"/>
      <c r="ALW283" s="1"/>
      <c r="ALX283" s="1"/>
      <c r="ALY283" s="1"/>
      <c r="ALZ283" s="1"/>
      <c r="AMA283" s="1"/>
      <c r="AMB283" s="1"/>
      <c r="AMC283" s="1"/>
      <c r="AMD283" s="1"/>
      <c r="AME283" s="1"/>
      <c r="AMF283" s="1"/>
      <c r="AMG283" s="1"/>
      <c r="AMH283" s="1"/>
      <c r="AMI283" s="1"/>
      <c r="AMJ283" s="1"/>
    </row>
    <row r="284" spans="1:1024" s="34" customFormat="1" x14ac:dyDescent="0.15">
      <c r="A284" s="1"/>
      <c r="B284" s="1"/>
      <c r="C284" s="1"/>
      <c r="D284" s="1"/>
      <c r="E284" s="1"/>
      <c r="F284" s="2"/>
      <c r="G284" s="1"/>
      <c r="H284" s="1"/>
      <c r="I284" s="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  <c r="FV284" s="1"/>
      <c r="FW284" s="1"/>
      <c r="FX284" s="1"/>
      <c r="FY284" s="1"/>
      <c r="FZ284" s="1"/>
      <c r="GA284" s="1"/>
      <c r="GB284" s="1"/>
      <c r="GC284" s="1"/>
      <c r="GD284" s="1"/>
      <c r="GE284" s="1"/>
      <c r="GF284" s="1"/>
      <c r="GG284" s="1"/>
      <c r="GH284" s="1"/>
      <c r="GI284" s="1"/>
      <c r="GJ284" s="1"/>
      <c r="GK284" s="1"/>
      <c r="GL284" s="1"/>
      <c r="GM284" s="1"/>
      <c r="GN284" s="1"/>
      <c r="GO284" s="1"/>
      <c r="GP284" s="1"/>
      <c r="GQ284" s="1"/>
      <c r="GR284" s="1"/>
      <c r="GS284" s="1"/>
      <c r="GT284" s="1"/>
      <c r="GU284" s="1"/>
      <c r="GV284" s="1"/>
      <c r="GW284" s="1"/>
      <c r="GX284" s="1"/>
      <c r="GY284" s="1"/>
      <c r="GZ284" s="1"/>
      <c r="HA284" s="1"/>
      <c r="HB284" s="1"/>
      <c r="HC284" s="1"/>
      <c r="HD284" s="1"/>
      <c r="HE284" s="1"/>
      <c r="HF284" s="1"/>
      <c r="HG284" s="1"/>
      <c r="HH284" s="1"/>
      <c r="HI284" s="1"/>
      <c r="HJ284" s="1"/>
      <c r="HK284" s="1"/>
      <c r="HL284" s="1"/>
      <c r="HM284" s="1"/>
      <c r="HN284" s="1"/>
      <c r="HO284" s="1"/>
      <c r="HP284" s="1"/>
      <c r="HQ284" s="1"/>
      <c r="HR284" s="1"/>
      <c r="HS284" s="1"/>
      <c r="HT284" s="1"/>
      <c r="HU284" s="1"/>
      <c r="HV284" s="1"/>
      <c r="HW284" s="1"/>
      <c r="HX284" s="1"/>
      <c r="HY284" s="1"/>
      <c r="HZ284" s="1"/>
      <c r="IA284" s="1"/>
      <c r="IB284" s="1"/>
      <c r="IC284" s="1"/>
      <c r="ID284" s="1"/>
      <c r="IE284" s="1"/>
      <c r="IF284" s="1"/>
      <c r="IG284" s="1"/>
      <c r="IH284" s="1"/>
      <c r="II284" s="1"/>
      <c r="IJ284" s="1"/>
      <c r="IK284" s="1"/>
      <c r="IL284" s="1"/>
      <c r="IM284" s="1"/>
      <c r="IN284" s="1"/>
      <c r="IO284" s="1"/>
      <c r="IP284" s="1"/>
      <c r="IQ284" s="1"/>
      <c r="IR284" s="1"/>
      <c r="IS284" s="1"/>
      <c r="IT284" s="1"/>
      <c r="IU284" s="1"/>
      <c r="IV284" s="1"/>
      <c r="IW284" s="1"/>
      <c r="IX284" s="1"/>
      <c r="IY284" s="1"/>
      <c r="IZ284" s="1"/>
      <c r="JA284" s="1"/>
      <c r="JB284" s="1"/>
      <c r="JC284" s="1"/>
      <c r="JD284" s="1"/>
      <c r="JE284" s="1"/>
      <c r="JF284" s="1"/>
      <c r="JG284" s="1"/>
      <c r="JH284" s="1"/>
      <c r="JI284" s="1"/>
      <c r="JJ284" s="1"/>
      <c r="JK284" s="1"/>
      <c r="JL284" s="1"/>
      <c r="JM284" s="1"/>
      <c r="JN284" s="1"/>
      <c r="JO284" s="1"/>
      <c r="JP284" s="1"/>
      <c r="JQ284" s="1"/>
      <c r="JR284" s="1"/>
      <c r="JS284" s="1"/>
      <c r="JT284" s="1"/>
      <c r="JU284" s="1"/>
      <c r="JV284" s="1"/>
      <c r="JW284" s="1"/>
      <c r="JX284" s="1"/>
      <c r="JY284" s="1"/>
      <c r="JZ284" s="1"/>
      <c r="KA284" s="1"/>
      <c r="KB284" s="1"/>
      <c r="KC284" s="1"/>
      <c r="KD284" s="1"/>
      <c r="KE284" s="1"/>
      <c r="KF284" s="1"/>
      <c r="KG284" s="1"/>
      <c r="KH284" s="1"/>
      <c r="KI284" s="1"/>
      <c r="KJ284" s="1"/>
      <c r="KK284" s="1"/>
      <c r="KL284" s="1"/>
      <c r="KM284" s="1"/>
      <c r="KN284" s="1"/>
      <c r="KO284" s="1"/>
      <c r="KP284" s="1"/>
      <c r="KQ284" s="1"/>
      <c r="KR284" s="1"/>
      <c r="KS284" s="1"/>
      <c r="KT284" s="1"/>
      <c r="KU284" s="1"/>
      <c r="KV284" s="1"/>
      <c r="KW284" s="1"/>
      <c r="KX284" s="1"/>
      <c r="KY284" s="1"/>
      <c r="KZ284" s="1"/>
      <c r="LA284" s="1"/>
      <c r="LB284" s="1"/>
      <c r="LC284" s="1"/>
      <c r="LD284" s="1"/>
      <c r="LE284" s="1"/>
      <c r="LF284" s="1"/>
      <c r="LG284" s="1"/>
      <c r="LH284" s="1"/>
      <c r="LI284" s="1"/>
      <c r="LJ284" s="1"/>
      <c r="LK284" s="1"/>
      <c r="LL284" s="1"/>
      <c r="LM284" s="1"/>
      <c r="LN284" s="1"/>
      <c r="LO284" s="1"/>
      <c r="LP284" s="1"/>
      <c r="LQ284" s="1"/>
      <c r="LR284" s="1"/>
      <c r="LS284" s="1"/>
      <c r="LT284" s="1"/>
      <c r="LU284" s="1"/>
      <c r="LV284" s="1"/>
      <c r="LW284" s="1"/>
      <c r="LX284" s="1"/>
      <c r="LY284" s="1"/>
      <c r="LZ284" s="1"/>
      <c r="MA284" s="1"/>
      <c r="MB284" s="1"/>
      <c r="MC284" s="1"/>
      <c r="MD284" s="1"/>
      <c r="ME284" s="1"/>
      <c r="MF284" s="1"/>
      <c r="MG284" s="1"/>
      <c r="MH284" s="1"/>
      <c r="MI284" s="1"/>
      <c r="MJ284" s="1"/>
      <c r="MK284" s="1"/>
      <c r="ML284" s="1"/>
      <c r="MM284" s="1"/>
      <c r="MN284" s="1"/>
      <c r="MO284" s="1"/>
      <c r="MP284" s="1"/>
      <c r="MQ284" s="1"/>
      <c r="MR284" s="1"/>
      <c r="MS284" s="1"/>
      <c r="MT284" s="1"/>
      <c r="MU284" s="1"/>
      <c r="MV284" s="1"/>
      <c r="MW284" s="1"/>
      <c r="MX284" s="1"/>
      <c r="MY284" s="1"/>
      <c r="MZ284" s="1"/>
      <c r="NA284" s="1"/>
      <c r="NB284" s="1"/>
      <c r="NC284" s="1"/>
      <c r="ND284" s="1"/>
      <c r="NE284" s="1"/>
      <c r="NF284" s="1"/>
      <c r="NG284" s="1"/>
      <c r="NH284" s="1"/>
      <c r="NI284" s="1"/>
      <c r="NJ284" s="1"/>
      <c r="NK284" s="1"/>
      <c r="NL284" s="1"/>
      <c r="NM284" s="1"/>
      <c r="NN284" s="1"/>
      <c r="NO284" s="1"/>
      <c r="NP284" s="1"/>
      <c r="NQ284" s="1"/>
      <c r="NR284" s="1"/>
      <c r="NS284" s="1"/>
      <c r="NT284" s="1"/>
      <c r="NU284" s="1"/>
      <c r="NV284" s="1"/>
      <c r="NW284" s="1"/>
      <c r="NX284" s="1"/>
      <c r="NY284" s="1"/>
      <c r="NZ284" s="1"/>
      <c r="OA284" s="1"/>
      <c r="OB284" s="1"/>
      <c r="OC284" s="1"/>
      <c r="OD284" s="1"/>
      <c r="OE284" s="1"/>
      <c r="OF284" s="1"/>
      <c r="OG284" s="1"/>
      <c r="OH284" s="1"/>
      <c r="OI284" s="1"/>
      <c r="OJ284" s="1"/>
      <c r="OK284" s="1"/>
      <c r="OL284" s="1"/>
      <c r="OM284" s="1"/>
      <c r="ON284" s="1"/>
      <c r="OO284" s="1"/>
      <c r="OP284" s="1"/>
      <c r="OQ284" s="1"/>
      <c r="OR284" s="1"/>
      <c r="OS284" s="1"/>
      <c r="OT284" s="1"/>
      <c r="OU284" s="1"/>
      <c r="OV284" s="1"/>
      <c r="OW284" s="1"/>
      <c r="OX284" s="1"/>
      <c r="OY284" s="1"/>
      <c r="OZ284" s="1"/>
      <c r="PA284" s="1"/>
      <c r="PB284" s="1"/>
      <c r="PC284" s="1"/>
      <c r="PD284" s="1"/>
      <c r="PE284" s="1"/>
      <c r="PF284" s="1"/>
      <c r="PG284" s="1"/>
      <c r="PH284" s="1"/>
      <c r="PI284" s="1"/>
      <c r="PJ284" s="1"/>
      <c r="PK284" s="1"/>
      <c r="PL284" s="1"/>
      <c r="PM284" s="1"/>
      <c r="PN284" s="1"/>
      <c r="PO284" s="1"/>
      <c r="PP284" s="1"/>
      <c r="PQ284" s="1"/>
      <c r="PR284" s="1"/>
      <c r="PS284" s="1"/>
      <c r="PT284" s="1"/>
      <c r="PU284" s="1"/>
      <c r="PV284" s="1"/>
      <c r="PW284" s="1"/>
      <c r="PX284" s="1"/>
      <c r="PY284" s="1"/>
      <c r="PZ284" s="1"/>
      <c r="QA284" s="1"/>
      <c r="QB284" s="1"/>
      <c r="QC284" s="1"/>
      <c r="QD284" s="1"/>
      <c r="QE284" s="1"/>
      <c r="QF284" s="1"/>
      <c r="QG284" s="1"/>
      <c r="QH284" s="1"/>
      <c r="QI284" s="1"/>
      <c r="QJ284" s="1"/>
      <c r="QK284" s="1"/>
      <c r="QL284" s="1"/>
      <c r="QM284" s="1"/>
      <c r="QN284" s="1"/>
      <c r="QO284" s="1"/>
      <c r="QP284" s="1"/>
      <c r="QQ284" s="1"/>
      <c r="QR284" s="1"/>
      <c r="QS284" s="1"/>
      <c r="QT284" s="1"/>
      <c r="QU284" s="1"/>
      <c r="QV284" s="1"/>
      <c r="QW284" s="1"/>
      <c r="QX284" s="1"/>
      <c r="QY284" s="1"/>
      <c r="QZ284" s="1"/>
      <c r="RA284" s="1"/>
      <c r="RB284" s="1"/>
      <c r="RC284" s="1"/>
      <c r="RD284" s="1"/>
      <c r="RE284" s="1"/>
      <c r="RF284" s="1"/>
      <c r="RG284" s="1"/>
      <c r="RH284" s="1"/>
      <c r="RI284" s="1"/>
      <c r="RJ284" s="1"/>
      <c r="RK284" s="1"/>
      <c r="RL284" s="1"/>
      <c r="RM284" s="1"/>
      <c r="RN284" s="1"/>
      <c r="RO284" s="1"/>
      <c r="RP284" s="1"/>
      <c r="RQ284" s="1"/>
      <c r="RR284" s="1"/>
      <c r="RS284" s="1"/>
      <c r="RT284" s="1"/>
      <c r="RU284" s="1"/>
      <c r="RV284" s="1"/>
      <c r="RW284" s="1"/>
      <c r="RX284" s="1"/>
      <c r="RY284" s="1"/>
      <c r="RZ284" s="1"/>
      <c r="SA284" s="1"/>
      <c r="SB284" s="1"/>
      <c r="SC284" s="1"/>
      <c r="SD284" s="1"/>
      <c r="SE284" s="1"/>
      <c r="SF284" s="1"/>
      <c r="SG284" s="1"/>
      <c r="SH284" s="1"/>
      <c r="SI284" s="1"/>
      <c r="SJ284" s="1"/>
      <c r="SK284" s="1"/>
      <c r="SL284" s="1"/>
      <c r="SM284" s="1"/>
      <c r="SN284" s="1"/>
      <c r="SO284" s="1"/>
      <c r="SP284" s="1"/>
      <c r="SQ284" s="1"/>
      <c r="SR284" s="1"/>
      <c r="SS284" s="1"/>
      <c r="ST284" s="1"/>
      <c r="SU284" s="1"/>
      <c r="SV284" s="1"/>
      <c r="SW284" s="1"/>
      <c r="SX284" s="1"/>
      <c r="SY284" s="1"/>
      <c r="SZ284" s="1"/>
      <c r="TA284" s="1"/>
      <c r="TB284" s="1"/>
      <c r="TC284" s="1"/>
      <c r="TD284" s="1"/>
      <c r="TE284" s="1"/>
      <c r="TF284" s="1"/>
      <c r="TG284" s="1"/>
      <c r="TH284" s="1"/>
      <c r="TI284" s="1"/>
      <c r="TJ284" s="1"/>
      <c r="TK284" s="1"/>
      <c r="TL284" s="1"/>
      <c r="TM284" s="1"/>
      <c r="TN284" s="1"/>
      <c r="TO284" s="1"/>
      <c r="TP284" s="1"/>
      <c r="TQ284" s="1"/>
      <c r="TR284" s="1"/>
      <c r="TS284" s="1"/>
      <c r="TT284" s="1"/>
      <c r="TU284" s="1"/>
      <c r="TV284" s="1"/>
      <c r="TW284" s="1"/>
      <c r="TX284" s="1"/>
      <c r="TY284" s="1"/>
      <c r="TZ284" s="1"/>
      <c r="UA284" s="1"/>
      <c r="UB284" s="1"/>
      <c r="UC284" s="1"/>
      <c r="UD284" s="1"/>
      <c r="UE284" s="1"/>
      <c r="UF284" s="1"/>
      <c r="UG284" s="1"/>
      <c r="UH284" s="1"/>
      <c r="UI284" s="1"/>
      <c r="UJ284" s="1"/>
      <c r="UK284" s="1"/>
      <c r="UL284" s="1"/>
      <c r="UM284" s="1"/>
      <c r="UN284" s="1"/>
      <c r="UO284" s="1"/>
      <c r="UP284" s="1"/>
      <c r="UQ284" s="1"/>
      <c r="UR284" s="1"/>
      <c r="US284" s="1"/>
      <c r="UT284" s="1"/>
      <c r="UU284" s="1"/>
      <c r="UV284" s="1"/>
      <c r="UW284" s="1"/>
      <c r="UX284" s="1"/>
      <c r="UY284" s="1"/>
      <c r="UZ284" s="1"/>
      <c r="VA284" s="1"/>
      <c r="VB284" s="1"/>
      <c r="VC284" s="1"/>
      <c r="VD284" s="1"/>
      <c r="VE284" s="1"/>
      <c r="VF284" s="1"/>
      <c r="VG284" s="1"/>
      <c r="VH284" s="1"/>
      <c r="VI284" s="1"/>
      <c r="VJ284" s="1"/>
      <c r="VK284" s="1"/>
      <c r="VL284" s="1"/>
      <c r="VM284" s="1"/>
      <c r="VN284" s="1"/>
      <c r="VO284" s="1"/>
      <c r="VP284" s="1"/>
      <c r="VQ284" s="1"/>
      <c r="VR284" s="1"/>
      <c r="VS284" s="1"/>
      <c r="VT284" s="1"/>
      <c r="VU284" s="1"/>
      <c r="VV284" s="1"/>
      <c r="VW284" s="1"/>
      <c r="VX284" s="1"/>
      <c r="VY284" s="1"/>
      <c r="VZ284" s="1"/>
      <c r="WA284" s="1"/>
      <c r="WB284" s="1"/>
      <c r="WC284" s="1"/>
      <c r="WD284" s="1"/>
      <c r="WE284" s="1"/>
      <c r="WF284" s="1"/>
      <c r="WG284" s="1"/>
      <c r="WH284" s="1"/>
      <c r="WI284" s="1"/>
      <c r="WJ284" s="1"/>
      <c r="WK284" s="1"/>
      <c r="WL284" s="1"/>
      <c r="WM284" s="1"/>
      <c r="WN284" s="1"/>
      <c r="WO284" s="1"/>
      <c r="WP284" s="1"/>
      <c r="WQ284" s="1"/>
      <c r="WR284" s="1"/>
      <c r="WS284" s="1"/>
      <c r="WT284" s="1"/>
      <c r="WU284" s="1"/>
      <c r="WV284" s="1"/>
      <c r="WW284" s="1"/>
      <c r="WX284" s="1"/>
      <c r="WY284" s="1"/>
      <c r="WZ284" s="1"/>
      <c r="XA284" s="1"/>
      <c r="XB284" s="1"/>
      <c r="XC284" s="1"/>
      <c r="XD284" s="1"/>
      <c r="XE284" s="1"/>
      <c r="XF284" s="1"/>
      <c r="XG284" s="1"/>
      <c r="XH284" s="1"/>
      <c r="XI284" s="1"/>
      <c r="XJ284" s="1"/>
      <c r="XK284" s="1"/>
      <c r="XL284" s="1"/>
      <c r="XM284" s="1"/>
      <c r="XN284" s="1"/>
      <c r="XO284" s="1"/>
      <c r="XP284" s="1"/>
      <c r="XQ284" s="1"/>
      <c r="XR284" s="1"/>
      <c r="XS284" s="1"/>
      <c r="XT284" s="1"/>
      <c r="XU284" s="1"/>
      <c r="XV284" s="1"/>
      <c r="XW284" s="1"/>
      <c r="XX284" s="1"/>
      <c r="XY284" s="1"/>
      <c r="XZ284" s="1"/>
      <c r="YA284" s="1"/>
      <c r="YB284" s="1"/>
      <c r="YC284" s="1"/>
      <c r="YD284" s="1"/>
      <c r="YE284" s="1"/>
      <c r="YF284" s="1"/>
      <c r="YG284" s="1"/>
      <c r="YH284" s="1"/>
      <c r="YI284" s="1"/>
      <c r="YJ284" s="1"/>
      <c r="YK284" s="1"/>
      <c r="YL284" s="1"/>
      <c r="YM284" s="1"/>
      <c r="YN284" s="1"/>
      <c r="YO284" s="1"/>
      <c r="YP284" s="1"/>
      <c r="YQ284" s="1"/>
      <c r="YR284" s="1"/>
      <c r="YS284" s="1"/>
      <c r="YT284" s="1"/>
      <c r="YU284" s="1"/>
      <c r="YV284" s="1"/>
      <c r="YW284" s="1"/>
      <c r="YX284" s="1"/>
      <c r="YY284" s="1"/>
      <c r="YZ284" s="1"/>
      <c r="ZA284" s="1"/>
      <c r="ZB284" s="1"/>
      <c r="ZC284" s="1"/>
      <c r="ZD284" s="1"/>
      <c r="ZE284" s="1"/>
      <c r="ZF284" s="1"/>
      <c r="ZG284" s="1"/>
      <c r="ZH284" s="1"/>
      <c r="ZI284" s="1"/>
      <c r="ZJ284" s="1"/>
      <c r="ZK284" s="1"/>
      <c r="ZL284" s="1"/>
      <c r="ZM284" s="1"/>
      <c r="ZN284" s="1"/>
      <c r="ZO284" s="1"/>
      <c r="ZP284" s="1"/>
      <c r="ZQ284" s="1"/>
      <c r="ZR284" s="1"/>
      <c r="ZS284" s="1"/>
      <c r="ZT284" s="1"/>
      <c r="ZU284" s="1"/>
      <c r="ZV284" s="1"/>
      <c r="ZW284" s="1"/>
      <c r="ZX284" s="1"/>
      <c r="ZY284" s="1"/>
      <c r="ZZ284" s="1"/>
      <c r="AAA284" s="1"/>
      <c r="AAB284" s="1"/>
      <c r="AAC284" s="1"/>
      <c r="AAD284" s="1"/>
      <c r="AAE284" s="1"/>
      <c r="AAF284" s="1"/>
      <c r="AAG284" s="1"/>
      <c r="AAH284" s="1"/>
      <c r="AAI284" s="1"/>
      <c r="AAJ284" s="1"/>
      <c r="AAK284" s="1"/>
      <c r="AAL284" s="1"/>
      <c r="AAM284" s="1"/>
      <c r="AAN284" s="1"/>
      <c r="AAO284" s="1"/>
      <c r="AAP284" s="1"/>
      <c r="AAQ284" s="1"/>
      <c r="AAR284" s="1"/>
      <c r="AAS284" s="1"/>
      <c r="AAT284" s="1"/>
      <c r="AAU284" s="1"/>
      <c r="AAV284" s="1"/>
      <c r="AAW284" s="1"/>
      <c r="AAX284" s="1"/>
      <c r="AAY284" s="1"/>
      <c r="AAZ284" s="1"/>
      <c r="ABA284" s="1"/>
      <c r="ABB284" s="1"/>
      <c r="ABC284" s="1"/>
      <c r="ABD284" s="1"/>
      <c r="ABE284" s="1"/>
      <c r="ABF284" s="1"/>
      <c r="ABG284" s="1"/>
      <c r="ABH284" s="1"/>
      <c r="ABI284" s="1"/>
      <c r="ABJ284" s="1"/>
      <c r="ABK284" s="1"/>
      <c r="ABL284" s="1"/>
      <c r="ABM284" s="1"/>
      <c r="ABN284" s="1"/>
      <c r="ABO284" s="1"/>
      <c r="ABP284" s="1"/>
      <c r="ABQ284" s="1"/>
      <c r="ABR284" s="1"/>
      <c r="ABS284" s="1"/>
      <c r="ABT284" s="1"/>
      <c r="ABU284" s="1"/>
      <c r="ABV284" s="1"/>
      <c r="ABW284" s="1"/>
      <c r="ABX284" s="1"/>
      <c r="ABY284" s="1"/>
      <c r="ABZ284" s="1"/>
      <c r="ACA284" s="1"/>
      <c r="ACB284" s="1"/>
      <c r="ACC284" s="1"/>
      <c r="ACD284" s="1"/>
      <c r="ACE284" s="1"/>
      <c r="ACF284" s="1"/>
      <c r="ACG284" s="1"/>
      <c r="ACH284" s="1"/>
      <c r="ACI284" s="1"/>
      <c r="ACJ284" s="1"/>
      <c r="ACK284" s="1"/>
      <c r="ACL284" s="1"/>
      <c r="ACM284" s="1"/>
      <c r="ACN284" s="1"/>
      <c r="ACO284" s="1"/>
      <c r="ACP284" s="1"/>
      <c r="ACQ284" s="1"/>
      <c r="ACR284" s="1"/>
      <c r="ACS284" s="1"/>
      <c r="ACT284" s="1"/>
      <c r="ACU284" s="1"/>
      <c r="ACV284" s="1"/>
      <c r="ACW284" s="1"/>
      <c r="ACX284" s="1"/>
      <c r="ACY284" s="1"/>
      <c r="ACZ284" s="1"/>
      <c r="ADA284" s="1"/>
      <c r="ADB284" s="1"/>
      <c r="ADC284" s="1"/>
      <c r="ADD284" s="1"/>
      <c r="ADE284" s="1"/>
      <c r="ADF284" s="1"/>
      <c r="ADG284" s="1"/>
      <c r="ADH284" s="1"/>
      <c r="ADI284" s="1"/>
      <c r="ADJ284" s="1"/>
      <c r="ADK284" s="1"/>
      <c r="ADL284" s="1"/>
      <c r="ADM284" s="1"/>
      <c r="ADN284" s="1"/>
      <c r="ADO284" s="1"/>
      <c r="ADP284" s="1"/>
      <c r="ADQ284" s="1"/>
      <c r="ADR284" s="1"/>
      <c r="ADS284" s="1"/>
      <c r="ADT284" s="1"/>
      <c r="ADU284" s="1"/>
      <c r="ADV284" s="1"/>
      <c r="ADW284" s="1"/>
      <c r="ADX284" s="1"/>
      <c r="ADY284" s="1"/>
      <c r="ADZ284" s="1"/>
      <c r="AEA284" s="1"/>
      <c r="AEB284" s="1"/>
      <c r="AEC284" s="1"/>
      <c r="AED284" s="1"/>
      <c r="AEE284" s="1"/>
      <c r="AEF284" s="1"/>
      <c r="AEG284" s="1"/>
      <c r="AEH284" s="1"/>
      <c r="AEI284" s="1"/>
      <c r="AEJ284" s="1"/>
      <c r="AEK284" s="1"/>
      <c r="AEL284" s="1"/>
      <c r="AEM284" s="1"/>
      <c r="AEN284" s="1"/>
      <c r="AEO284" s="1"/>
      <c r="AEP284" s="1"/>
      <c r="AEQ284" s="1"/>
      <c r="AER284" s="1"/>
      <c r="AES284" s="1"/>
      <c r="AET284" s="1"/>
      <c r="AEU284" s="1"/>
      <c r="AEV284" s="1"/>
      <c r="AEW284" s="1"/>
      <c r="AEX284" s="1"/>
      <c r="AEY284" s="1"/>
      <c r="AEZ284" s="1"/>
      <c r="AFA284" s="1"/>
      <c r="AFB284" s="1"/>
      <c r="AFC284" s="1"/>
      <c r="AFD284" s="1"/>
      <c r="AFE284" s="1"/>
      <c r="AFF284" s="1"/>
      <c r="AFG284" s="1"/>
      <c r="AFH284" s="1"/>
      <c r="AFI284" s="1"/>
      <c r="AFJ284" s="1"/>
      <c r="AFK284" s="1"/>
      <c r="AFL284" s="1"/>
      <c r="AFM284" s="1"/>
      <c r="AFN284" s="1"/>
      <c r="AFO284" s="1"/>
      <c r="AFP284" s="1"/>
      <c r="AFQ284" s="1"/>
      <c r="AFR284" s="1"/>
      <c r="AFS284" s="1"/>
      <c r="AFT284" s="1"/>
      <c r="AFU284" s="1"/>
      <c r="AFV284" s="1"/>
      <c r="AFW284" s="1"/>
      <c r="AFX284" s="1"/>
      <c r="AFY284" s="1"/>
      <c r="AFZ284" s="1"/>
      <c r="AGA284" s="1"/>
      <c r="AGB284" s="1"/>
      <c r="AGC284" s="1"/>
      <c r="AGD284" s="1"/>
      <c r="AGE284" s="1"/>
      <c r="AGF284" s="1"/>
      <c r="AGG284" s="1"/>
      <c r="AGH284" s="1"/>
      <c r="AGI284" s="1"/>
      <c r="AGJ284" s="1"/>
      <c r="AGK284" s="1"/>
      <c r="AGL284" s="1"/>
      <c r="AGM284" s="1"/>
      <c r="AGN284" s="1"/>
      <c r="AGO284" s="1"/>
      <c r="AGP284" s="1"/>
      <c r="AGQ284" s="1"/>
      <c r="AGR284" s="1"/>
      <c r="AGS284" s="1"/>
      <c r="AGT284" s="1"/>
      <c r="AGU284" s="1"/>
      <c r="AGV284" s="1"/>
      <c r="AGW284" s="1"/>
      <c r="AGX284" s="1"/>
      <c r="AGY284" s="1"/>
      <c r="AGZ284" s="1"/>
      <c r="AHA284" s="1"/>
      <c r="AHB284" s="1"/>
      <c r="AHC284" s="1"/>
      <c r="AHD284" s="1"/>
      <c r="AHE284" s="1"/>
      <c r="AHF284" s="1"/>
      <c r="AHG284" s="1"/>
      <c r="AHH284" s="1"/>
      <c r="AHI284" s="1"/>
      <c r="AHJ284" s="1"/>
      <c r="AHK284" s="1"/>
      <c r="AHL284" s="1"/>
      <c r="AHM284" s="1"/>
      <c r="AHN284" s="1"/>
      <c r="AHO284" s="1"/>
      <c r="AHP284" s="1"/>
      <c r="AHQ284" s="1"/>
      <c r="AHR284" s="1"/>
      <c r="AHS284" s="1"/>
      <c r="AHT284" s="1"/>
      <c r="AHU284" s="1"/>
      <c r="AHV284" s="1"/>
      <c r="AHW284" s="1"/>
      <c r="AHX284" s="1"/>
      <c r="AHY284" s="1"/>
      <c r="AHZ284" s="1"/>
      <c r="AIA284" s="1"/>
      <c r="AIB284" s="1"/>
      <c r="AIC284" s="1"/>
      <c r="AID284" s="1"/>
      <c r="AIE284" s="1"/>
      <c r="AIF284" s="1"/>
      <c r="AIG284" s="1"/>
      <c r="AIH284" s="1"/>
      <c r="AII284" s="1"/>
      <c r="AIJ284" s="1"/>
      <c r="AIK284" s="1"/>
      <c r="AIL284" s="1"/>
      <c r="AIM284" s="1"/>
      <c r="AIN284" s="1"/>
      <c r="AIO284" s="1"/>
      <c r="AIP284" s="1"/>
      <c r="AIQ284" s="1"/>
      <c r="AIR284" s="1"/>
      <c r="AIS284" s="1"/>
      <c r="AIT284" s="1"/>
      <c r="AIU284" s="1"/>
      <c r="AIV284" s="1"/>
      <c r="AIW284" s="1"/>
      <c r="AIX284" s="1"/>
      <c r="AIY284" s="1"/>
      <c r="AIZ284" s="1"/>
      <c r="AJA284" s="1"/>
      <c r="AJB284" s="1"/>
      <c r="AJC284" s="1"/>
      <c r="AJD284" s="1"/>
      <c r="AJE284" s="1"/>
      <c r="AJF284" s="1"/>
      <c r="AJG284" s="1"/>
      <c r="AJH284" s="1"/>
      <c r="AJI284" s="1"/>
      <c r="AJJ284" s="1"/>
      <c r="AJK284" s="1"/>
      <c r="AJL284" s="1"/>
      <c r="AJM284" s="1"/>
      <c r="AJN284" s="1"/>
      <c r="AJO284" s="1"/>
      <c r="AJP284" s="1"/>
      <c r="AJQ284" s="1"/>
      <c r="AJR284" s="1"/>
      <c r="AJS284" s="1"/>
      <c r="AJT284" s="1"/>
      <c r="AJU284" s="1"/>
      <c r="AJV284" s="1"/>
      <c r="AJW284" s="1"/>
      <c r="AJX284" s="1"/>
      <c r="AJY284" s="1"/>
      <c r="AJZ284" s="1"/>
      <c r="AKA284" s="1"/>
      <c r="AKB284" s="1"/>
      <c r="AKC284" s="1"/>
      <c r="AKD284" s="1"/>
      <c r="AKE284" s="1"/>
      <c r="AKF284" s="1"/>
      <c r="AKG284" s="1"/>
      <c r="AKH284" s="1"/>
      <c r="AKI284" s="1"/>
      <c r="AKJ284" s="1"/>
      <c r="AKK284" s="1"/>
      <c r="AKL284" s="1"/>
      <c r="AKM284" s="1"/>
      <c r="AKN284" s="1"/>
      <c r="AKO284" s="1"/>
      <c r="AKP284" s="1"/>
      <c r="AKQ284" s="1"/>
      <c r="AKR284" s="1"/>
      <c r="AKS284" s="1"/>
      <c r="AKT284" s="1"/>
      <c r="AKU284" s="1"/>
      <c r="AKV284" s="1"/>
      <c r="AKW284" s="1"/>
      <c r="AKX284" s="1"/>
      <c r="AKY284" s="1"/>
      <c r="AKZ284" s="1"/>
      <c r="ALA284" s="1"/>
      <c r="ALB284" s="1"/>
      <c r="ALC284" s="1"/>
      <c r="ALD284" s="1"/>
      <c r="ALE284" s="1"/>
      <c r="ALF284" s="1"/>
      <c r="ALG284" s="1"/>
      <c r="ALH284" s="1"/>
      <c r="ALI284" s="1"/>
      <c r="ALJ284" s="1"/>
      <c r="ALK284" s="1"/>
      <c r="ALL284" s="1"/>
      <c r="ALM284" s="1"/>
      <c r="ALN284" s="1"/>
      <c r="ALO284" s="1"/>
      <c r="ALP284" s="1"/>
      <c r="ALQ284" s="1"/>
      <c r="ALR284" s="1"/>
      <c r="ALS284" s="1"/>
      <c r="ALT284" s="1"/>
      <c r="ALU284" s="1"/>
      <c r="ALV284" s="1"/>
      <c r="ALW284" s="1"/>
      <c r="ALX284" s="1"/>
      <c r="ALY284" s="1"/>
      <c r="ALZ284" s="1"/>
      <c r="AMA284" s="1"/>
      <c r="AMB284" s="1"/>
      <c r="AMC284" s="1"/>
      <c r="AMD284" s="1"/>
      <c r="AME284" s="1"/>
      <c r="AMF284" s="1"/>
      <c r="AMG284" s="1"/>
      <c r="AMH284" s="1"/>
      <c r="AMI284" s="1"/>
      <c r="AMJ284" s="1"/>
    </row>
    <row r="285" spans="1:1024" s="34" customFormat="1" x14ac:dyDescent="0.15">
      <c r="A285" s="1"/>
      <c r="B285" s="1"/>
      <c r="C285" s="1"/>
      <c r="D285" s="1"/>
      <c r="E285" s="1"/>
      <c r="F285" s="2"/>
      <c r="G285" s="1"/>
      <c r="H285" s="1"/>
      <c r="I285" s="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  <c r="FJ285" s="1"/>
      <c r="FK285" s="1"/>
      <c r="FL285" s="1"/>
      <c r="FM285" s="1"/>
      <c r="FN285" s="1"/>
      <c r="FO285" s="1"/>
      <c r="FP285" s="1"/>
      <c r="FQ285" s="1"/>
      <c r="FR285" s="1"/>
      <c r="FS285" s="1"/>
      <c r="FT285" s="1"/>
      <c r="FU285" s="1"/>
      <c r="FV285" s="1"/>
      <c r="FW285" s="1"/>
      <c r="FX285" s="1"/>
      <c r="FY285" s="1"/>
      <c r="FZ285" s="1"/>
      <c r="GA285" s="1"/>
      <c r="GB285" s="1"/>
      <c r="GC285" s="1"/>
      <c r="GD285" s="1"/>
      <c r="GE285" s="1"/>
      <c r="GF285" s="1"/>
      <c r="GG285" s="1"/>
      <c r="GH285" s="1"/>
      <c r="GI285" s="1"/>
      <c r="GJ285" s="1"/>
      <c r="GK285" s="1"/>
      <c r="GL285" s="1"/>
      <c r="GM285" s="1"/>
      <c r="GN285" s="1"/>
      <c r="GO285" s="1"/>
      <c r="GP285" s="1"/>
      <c r="GQ285" s="1"/>
      <c r="GR285" s="1"/>
      <c r="GS285" s="1"/>
      <c r="GT285" s="1"/>
      <c r="GU285" s="1"/>
      <c r="GV285" s="1"/>
      <c r="GW285" s="1"/>
      <c r="GX285" s="1"/>
      <c r="GY285" s="1"/>
      <c r="GZ285" s="1"/>
      <c r="HA285" s="1"/>
      <c r="HB285" s="1"/>
      <c r="HC285" s="1"/>
      <c r="HD285" s="1"/>
      <c r="HE285" s="1"/>
      <c r="HF285" s="1"/>
      <c r="HG285" s="1"/>
      <c r="HH285" s="1"/>
      <c r="HI285" s="1"/>
      <c r="HJ285" s="1"/>
      <c r="HK285" s="1"/>
      <c r="HL285" s="1"/>
      <c r="HM285" s="1"/>
      <c r="HN285" s="1"/>
      <c r="HO285" s="1"/>
      <c r="HP285" s="1"/>
      <c r="HQ285" s="1"/>
      <c r="HR285" s="1"/>
      <c r="HS285" s="1"/>
      <c r="HT285" s="1"/>
      <c r="HU285" s="1"/>
      <c r="HV285" s="1"/>
      <c r="HW285" s="1"/>
      <c r="HX285" s="1"/>
      <c r="HY285" s="1"/>
      <c r="HZ285" s="1"/>
      <c r="IA285" s="1"/>
      <c r="IB285" s="1"/>
      <c r="IC285" s="1"/>
      <c r="ID285" s="1"/>
      <c r="IE285" s="1"/>
      <c r="IF285" s="1"/>
      <c r="IG285" s="1"/>
      <c r="IH285" s="1"/>
      <c r="II285" s="1"/>
      <c r="IJ285" s="1"/>
      <c r="IK285" s="1"/>
      <c r="IL285" s="1"/>
      <c r="IM285" s="1"/>
      <c r="IN285" s="1"/>
      <c r="IO285" s="1"/>
      <c r="IP285" s="1"/>
      <c r="IQ285" s="1"/>
      <c r="IR285" s="1"/>
      <c r="IS285" s="1"/>
      <c r="IT285" s="1"/>
      <c r="IU285" s="1"/>
      <c r="IV285" s="1"/>
      <c r="IW285" s="1"/>
      <c r="IX285" s="1"/>
      <c r="IY285" s="1"/>
      <c r="IZ285" s="1"/>
      <c r="JA285" s="1"/>
      <c r="JB285" s="1"/>
      <c r="JC285" s="1"/>
      <c r="JD285" s="1"/>
      <c r="JE285" s="1"/>
      <c r="JF285" s="1"/>
      <c r="JG285" s="1"/>
      <c r="JH285" s="1"/>
      <c r="JI285" s="1"/>
      <c r="JJ285" s="1"/>
      <c r="JK285" s="1"/>
      <c r="JL285" s="1"/>
      <c r="JM285" s="1"/>
      <c r="JN285" s="1"/>
      <c r="JO285" s="1"/>
      <c r="JP285" s="1"/>
      <c r="JQ285" s="1"/>
      <c r="JR285" s="1"/>
      <c r="JS285" s="1"/>
      <c r="JT285" s="1"/>
      <c r="JU285" s="1"/>
      <c r="JV285" s="1"/>
      <c r="JW285" s="1"/>
      <c r="JX285" s="1"/>
      <c r="JY285" s="1"/>
      <c r="JZ285" s="1"/>
      <c r="KA285" s="1"/>
      <c r="KB285" s="1"/>
      <c r="KC285" s="1"/>
      <c r="KD285" s="1"/>
      <c r="KE285" s="1"/>
      <c r="KF285" s="1"/>
      <c r="KG285" s="1"/>
      <c r="KH285" s="1"/>
      <c r="KI285" s="1"/>
      <c r="KJ285" s="1"/>
      <c r="KK285" s="1"/>
      <c r="KL285" s="1"/>
      <c r="KM285" s="1"/>
      <c r="KN285" s="1"/>
      <c r="KO285" s="1"/>
      <c r="KP285" s="1"/>
      <c r="KQ285" s="1"/>
      <c r="KR285" s="1"/>
      <c r="KS285" s="1"/>
      <c r="KT285" s="1"/>
      <c r="KU285" s="1"/>
      <c r="KV285" s="1"/>
      <c r="KW285" s="1"/>
      <c r="KX285" s="1"/>
      <c r="KY285" s="1"/>
      <c r="KZ285" s="1"/>
      <c r="LA285" s="1"/>
      <c r="LB285" s="1"/>
      <c r="LC285" s="1"/>
      <c r="LD285" s="1"/>
      <c r="LE285" s="1"/>
      <c r="LF285" s="1"/>
      <c r="LG285" s="1"/>
      <c r="LH285" s="1"/>
      <c r="LI285" s="1"/>
      <c r="LJ285" s="1"/>
      <c r="LK285" s="1"/>
      <c r="LL285" s="1"/>
      <c r="LM285" s="1"/>
      <c r="LN285" s="1"/>
      <c r="LO285" s="1"/>
      <c r="LP285" s="1"/>
      <c r="LQ285" s="1"/>
      <c r="LR285" s="1"/>
      <c r="LS285" s="1"/>
      <c r="LT285" s="1"/>
      <c r="LU285" s="1"/>
      <c r="LV285" s="1"/>
      <c r="LW285" s="1"/>
      <c r="LX285" s="1"/>
      <c r="LY285" s="1"/>
      <c r="LZ285" s="1"/>
      <c r="MA285" s="1"/>
      <c r="MB285" s="1"/>
      <c r="MC285" s="1"/>
      <c r="MD285" s="1"/>
      <c r="ME285" s="1"/>
      <c r="MF285" s="1"/>
      <c r="MG285" s="1"/>
      <c r="MH285" s="1"/>
      <c r="MI285" s="1"/>
      <c r="MJ285" s="1"/>
      <c r="MK285" s="1"/>
      <c r="ML285" s="1"/>
      <c r="MM285" s="1"/>
      <c r="MN285" s="1"/>
      <c r="MO285" s="1"/>
      <c r="MP285" s="1"/>
      <c r="MQ285" s="1"/>
      <c r="MR285" s="1"/>
      <c r="MS285" s="1"/>
      <c r="MT285" s="1"/>
      <c r="MU285" s="1"/>
      <c r="MV285" s="1"/>
      <c r="MW285" s="1"/>
      <c r="MX285" s="1"/>
      <c r="MY285" s="1"/>
      <c r="MZ285" s="1"/>
      <c r="NA285" s="1"/>
      <c r="NB285" s="1"/>
      <c r="NC285" s="1"/>
      <c r="ND285" s="1"/>
      <c r="NE285" s="1"/>
      <c r="NF285" s="1"/>
      <c r="NG285" s="1"/>
      <c r="NH285" s="1"/>
      <c r="NI285" s="1"/>
      <c r="NJ285" s="1"/>
      <c r="NK285" s="1"/>
      <c r="NL285" s="1"/>
      <c r="NM285" s="1"/>
      <c r="NN285" s="1"/>
      <c r="NO285" s="1"/>
      <c r="NP285" s="1"/>
      <c r="NQ285" s="1"/>
      <c r="NR285" s="1"/>
      <c r="NS285" s="1"/>
      <c r="NT285" s="1"/>
      <c r="NU285" s="1"/>
      <c r="NV285" s="1"/>
      <c r="NW285" s="1"/>
      <c r="NX285" s="1"/>
      <c r="NY285" s="1"/>
      <c r="NZ285" s="1"/>
      <c r="OA285" s="1"/>
      <c r="OB285" s="1"/>
      <c r="OC285" s="1"/>
      <c r="OD285" s="1"/>
      <c r="OE285" s="1"/>
      <c r="OF285" s="1"/>
      <c r="OG285" s="1"/>
      <c r="OH285" s="1"/>
      <c r="OI285" s="1"/>
      <c r="OJ285" s="1"/>
      <c r="OK285" s="1"/>
      <c r="OL285" s="1"/>
      <c r="OM285" s="1"/>
      <c r="ON285" s="1"/>
      <c r="OO285" s="1"/>
      <c r="OP285" s="1"/>
      <c r="OQ285" s="1"/>
      <c r="OR285" s="1"/>
      <c r="OS285" s="1"/>
      <c r="OT285" s="1"/>
      <c r="OU285" s="1"/>
      <c r="OV285" s="1"/>
      <c r="OW285" s="1"/>
      <c r="OX285" s="1"/>
      <c r="OY285" s="1"/>
      <c r="OZ285" s="1"/>
      <c r="PA285" s="1"/>
      <c r="PB285" s="1"/>
      <c r="PC285" s="1"/>
      <c r="PD285" s="1"/>
      <c r="PE285" s="1"/>
      <c r="PF285" s="1"/>
      <c r="PG285" s="1"/>
      <c r="PH285" s="1"/>
      <c r="PI285" s="1"/>
      <c r="PJ285" s="1"/>
      <c r="PK285" s="1"/>
      <c r="PL285" s="1"/>
      <c r="PM285" s="1"/>
      <c r="PN285" s="1"/>
      <c r="PO285" s="1"/>
      <c r="PP285" s="1"/>
      <c r="PQ285" s="1"/>
      <c r="PR285" s="1"/>
      <c r="PS285" s="1"/>
      <c r="PT285" s="1"/>
      <c r="PU285" s="1"/>
      <c r="PV285" s="1"/>
      <c r="PW285" s="1"/>
      <c r="PX285" s="1"/>
      <c r="PY285" s="1"/>
      <c r="PZ285" s="1"/>
      <c r="QA285" s="1"/>
      <c r="QB285" s="1"/>
      <c r="QC285" s="1"/>
      <c r="QD285" s="1"/>
      <c r="QE285" s="1"/>
      <c r="QF285" s="1"/>
      <c r="QG285" s="1"/>
      <c r="QH285" s="1"/>
      <c r="QI285" s="1"/>
      <c r="QJ285" s="1"/>
      <c r="QK285" s="1"/>
      <c r="QL285" s="1"/>
      <c r="QM285" s="1"/>
      <c r="QN285" s="1"/>
      <c r="QO285" s="1"/>
      <c r="QP285" s="1"/>
      <c r="QQ285" s="1"/>
      <c r="QR285" s="1"/>
      <c r="QS285" s="1"/>
      <c r="QT285" s="1"/>
      <c r="QU285" s="1"/>
      <c r="QV285" s="1"/>
      <c r="QW285" s="1"/>
      <c r="QX285" s="1"/>
      <c r="QY285" s="1"/>
      <c r="QZ285" s="1"/>
      <c r="RA285" s="1"/>
      <c r="RB285" s="1"/>
      <c r="RC285" s="1"/>
      <c r="RD285" s="1"/>
      <c r="RE285" s="1"/>
      <c r="RF285" s="1"/>
      <c r="RG285" s="1"/>
      <c r="RH285" s="1"/>
      <c r="RI285" s="1"/>
      <c r="RJ285" s="1"/>
      <c r="RK285" s="1"/>
      <c r="RL285" s="1"/>
      <c r="RM285" s="1"/>
      <c r="RN285" s="1"/>
      <c r="RO285" s="1"/>
      <c r="RP285" s="1"/>
      <c r="RQ285" s="1"/>
      <c r="RR285" s="1"/>
      <c r="RS285" s="1"/>
      <c r="RT285" s="1"/>
      <c r="RU285" s="1"/>
      <c r="RV285" s="1"/>
      <c r="RW285" s="1"/>
      <c r="RX285" s="1"/>
      <c r="RY285" s="1"/>
      <c r="RZ285" s="1"/>
      <c r="SA285" s="1"/>
      <c r="SB285" s="1"/>
      <c r="SC285" s="1"/>
      <c r="SD285" s="1"/>
      <c r="SE285" s="1"/>
      <c r="SF285" s="1"/>
      <c r="SG285" s="1"/>
      <c r="SH285" s="1"/>
      <c r="SI285" s="1"/>
      <c r="SJ285" s="1"/>
      <c r="SK285" s="1"/>
      <c r="SL285" s="1"/>
      <c r="SM285" s="1"/>
      <c r="SN285" s="1"/>
      <c r="SO285" s="1"/>
      <c r="SP285" s="1"/>
      <c r="SQ285" s="1"/>
      <c r="SR285" s="1"/>
      <c r="SS285" s="1"/>
      <c r="ST285" s="1"/>
      <c r="SU285" s="1"/>
      <c r="SV285" s="1"/>
      <c r="SW285" s="1"/>
      <c r="SX285" s="1"/>
      <c r="SY285" s="1"/>
      <c r="SZ285" s="1"/>
      <c r="TA285" s="1"/>
      <c r="TB285" s="1"/>
      <c r="TC285" s="1"/>
      <c r="TD285" s="1"/>
      <c r="TE285" s="1"/>
      <c r="TF285" s="1"/>
      <c r="TG285" s="1"/>
      <c r="TH285" s="1"/>
      <c r="TI285" s="1"/>
      <c r="TJ285" s="1"/>
      <c r="TK285" s="1"/>
      <c r="TL285" s="1"/>
      <c r="TM285" s="1"/>
      <c r="TN285" s="1"/>
      <c r="TO285" s="1"/>
      <c r="TP285" s="1"/>
      <c r="TQ285" s="1"/>
      <c r="TR285" s="1"/>
      <c r="TS285" s="1"/>
      <c r="TT285" s="1"/>
      <c r="TU285" s="1"/>
      <c r="TV285" s="1"/>
      <c r="TW285" s="1"/>
      <c r="TX285" s="1"/>
      <c r="TY285" s="1"/>
      <c r="TZ285" s="1"/>
      <c r="UA285" s="1"/>
      <c r="UB285" s="1"/>
      <c r="UC285" s="1"/>
      <c r="UD285" s="1"/>
      <c r="UE285" s="1"/>
      <c r="UF285" s="1"/>
      <c r="UG285" s="1"/>
      <c r="UH285" s="1"/>
      <c r="UI285" s="1"/>
      <c r="UJ285" s="1"/>
      <c r="UK285" s="1"/>
      <c r="UL285" s="1"/>
      <c r="UM285" s="1"/>
      <c r="UN285" s="1"/>
      <c r="UO285" s="1"/>
      <c r="UP285" s="1"/>
      <c r="UQ285" s="1"/>
      <c r="UR285" s="1"/>
      <c r="US285" s="1"/>
      <c r="UT285" s="1"/>
      <c r="UU285" s="1"/>
      <c r="UV285" s="1"/>
      <c r="UW285" s="1"/>
      <c r="UX285" s="1"/>
      <c r="UY285" s="1"/>
      <c r="UZ285" s="1"/>
      <c r="VA285" s="1"/>
      <c r="VB285" s="1"/>
      <c r="VC285" s="1"/>
      <c r="VD285" s="1"/>
      <c r="VE285" s="1"/>
      <c r="VF285" s="1"/>
      <c r="VG285" s="1"/>
      <c r="VH285" s="1"/>
      <c r="VI285" s="1"/>
      <c r="VJ285" s="1"/>
      <c r="VK285" s="1"/>
      <c r="VL285" s="1"/>
      <c r="VM285" s="1"/>
      <c r="VN285" s="1"/>
      <c r="VO285" s="1"/>
      <c r="VP285" s="1"/>
      <c r="VQ285" s="1"/>
      <c r="VR285" s="1"/>
      <c r="VS285" s="1"/>
      <c r="VT285" s="1"/>
      <c r="VU285" s="1"/>
      <c r="VV285" s="1"/>
      <c r="VW285" s="1"/>
      <c r="VX285" s="1"/>
      <c r="VY285" s="1"/>
      <c r="VZ285" s="1"/>
      <c r="WA285" s="1"/>
      <c r="WB285" s="1"/>
      <c r="WC285" s="1"/>
      <c r="WD285" s="1"/>
      <c r="WE285" s="1"/>
      <c r="WF285" s="1"/>
      <c r="WG285" s="1"/>
      <c r="WH285" s="1"/>
      <c r="WI285" s="1"/>
      <c r="WJ285" s="1"/>
      <c r="WK285" s="1"/>
      <c r="WL285" s="1"/>
      <c r="WM285" s="1"/>
      <c r="WN285" s="1"/>
      <c r="WO285" s="1"/>
      <c r="WP285" s="1"/>
      <c r="WQ285" s="1"/>
      <c r="WR285" s="1"/>
      <c r="WS285" s="1"/>
      <c r="WT285" s="1"/>
      <c r="WU285" s="1"/>
      <c r="WV285" s="1"/>
      <c r="WW285" s="1"/>
      <c r="WX285" s="1"/>
      <c r="WY285" s="1"/>
      <c r="WZ285" s="1"/>
      <c r="XA285" s="1"/>
      <c r="XB285" s="1"/>
      <c r="XC285" s="1"/>
      <c r="XD285" s="1"/>
      <c r="XE285" s="1"/>
      <c r="XF285" s="1"/>
      <c r="XG285" s="1"/>
      <c r="XH285" s="1"/>
      <c r="XI285" s="1"/>
      <c r="XJ285" s="1"/>
      <c r="XK285" s="1"/>
      <c r="XL285" s="1"/>
      <c r="XM285" s="1"/>
      <c r="XN285" s="1"/>
      <c r="XO285" s="1"/>
      <c r="XP285" s="1"/>
      <c r="XQ285" s="1"/>
      <c r="XR285" s="1"/>
      <c r="XS285" s="1"/>
      <c r="XT285" s="1"/>
      <c r="XU285" s="1"/>
      <c r="XV285" s="1"/>
      <c r="XW285" s="1"/>
      <c r="XX285" s="1"/>
      <c r="XY285" s="1"/>
      <c r="XZ285" s="1"/>
      <c r="YA285" s="1"/>
      <c r="YB285" s="1"/>
      <c r="YC285" s="1"/>
      <c r="YD285" s="1"/>
      <c r="YE285" s="1"/>
      <c r="YF285" s="1"/>
      <c r="YG285" s="1"/>
      <c r="YH285" s="1"/>
      <c r="YI285" s="1"/>
      <c r="YJ285" s="1"/>
      <c r="YK285" s="1"/>
      <c r="YL285" s="1"/>
      <c r="YM285" s="1"/>
      <c r="YN285" s="1"/>
      <c r="YO285" s="1"/>
      <c r="YP285" s="1"/>
      <c r="YQ285" s="1"/>
      <c r="YR285" s="1"/>
      <c r="YS285" s="1"/>
      <c r="YT285" s="1"/>
      <c r="YU285" s="1"/>
      <c r="YV285" s="1"/>
      <c r="YW285" s="1"/>
      <c r="YX285" s="1"/>
      <c r="YY285" s="1"/>
      <c r="YZ285" s="1"/>
      <c r="ZA285" s="1"/>
      <c r="ZB285" s="1"/>
      <c r="ZC285" s="1"/>
      <c r="ZD285" s="1"/>
      <c r="ZE285" s="1"/>
      <c r="ZF285" s="1"/>
      <c r="ZG285" s="1"/>
      <c r="ZH285" s="1"/>
      <c r="ZI285" s="1"/>
      <c r="ZJ285" s="1"/>
      <c r="ZK285" s="1"/>
      <c r="ZL285" s="1"/>
      <c r="ZM285" s="1"/>
      <c r="ZN285" s="1"/>
      <c r="ZO285" s="1"/>
      <c r="ZP285" s="1"/>
      <c r="ZQ285" s="1"/>
      <c r="ZR285" s="1"/>
      <c r="ZS285" s="1"/>
      <c r="ZT285" s="1"/>
      <c r="ZU285" s="1"/>
      <c r="ZV285" s="1"/>
      <c r="ZW285" s="1"/>
      <c r="ZX285" s="1"/>
      <c r="ZY285" s="1"/>
      <c r="ZZ285" s="1"/>
      <c r="AAA285" s="1"/>
      <c r="AAB285" s="1"/>
      <c r="AAC285" s="1"/>
      <c r="AAD285" s="1"/>
      <c r="AAE285" s="1"/>
      <c r="AAF285" s="1"/>
      <c r="AAG285" s="1"/>
      <c r="AAH285" s="1"/>
      <c r="AAI285" s="1"/>
      <c r="AAJ285" s="1"/>
      <c r="AAK285" s="1"/>
      <c r="AAL285" s="1"/>
      <c r="AAM285" s="1"/>
      <c r="AAN285" s="1"/>
      <c r="AAO285" s="1"/>
      <c r="AAP285" s="1"/>
      <c r="AAQ285" s="1"/>
      <c r="AAR285" s="1"/>
      <c r="AAS285" s="1"/>
      <c r="AAT285" s="1"/>
      <c r="AAU285" s="1"/>
      <c r="AAV285" s="1"/>
      <c r="AAW285" s="1"/>
      <c r="AAX285" s="1"/>
      <c r="AAY285" s="1"/>
      <c r="AAZ285" s="1"/>
      <c r="ABA285" s="1"/>
      <c r="ABB285" s="1"/>
      <c r="ABC285" s="1"/>
      <c r="ABD285" s="1"/>
      <c r="ABE285" s="1"/>
      <c r="ABF285" s="1"/>
      <c r="ABG285" s="1"/>
      <c r="ABH285" s="1"/>
      <c r="ABI285" s="1"/>
      <c r="ABJ285" s="1"/>
      <c r="ABK285" s="1"/>
      <c r="ABL285" s="1"/>
      <c r="ABM285" s="1"/>
      <c r="ABN285" s="1"/>
      <c r="ABO285" s="1"/>
      <c r="ABP285" s="1"/>
      <c r="ABQ285" s="1"/>
      <c r="ABR285" s="1"/>
      <c r="ABS285" s="1"/>
      <c r="ABT285" s="1"/>
      <c r="ABU285" s="1"/>
      <c r="ABV285" s="1"/>
      <c r="ABW285" s="1"/>
      <c r="ABX285" s="1"/>
      <c r="ABY285" s="1"/>
      <c r="ABZ285" s="1"/>
      <c r="ACA285" s="1"/>
      <c r="ACB285" s="1"/>
      <c r="ACC285" s="1"/>
      <c r="ACD285" s="1"/>
      <c r="ACE285" s="1"/>
      <c r="ACF285" s="1"/>
      <c r="ACG285" s="1"/>
      <c r="ACH285" s="1"/>
      <c r="ACI285" s="1"/>
      <c r="ACJ285" s="1"/>
      <c r="ACK285" s="1"/>
      <c r="ACL285" s="1"/>
      <c r="ACM285" s="1"/>
      <c r="ACN285" s="1"/>
      <c r="ACO285" s="1"/>
      <c r="ACP285" s="1"/>
      <c r="ACQ285" s="1"/>
      <c r="ACR285" s="1"/>
      <c r="ACS285" s="1"/>
      <c r="ACT285" s="1"/>
      <c r="ACU285" s="1"/>
      <c r="ACV285" s="1"/>
      <c r="ACW285" s="1"/>
      <c r="ACX285" s="1"/>
      <c r="ACY285" s="1"/>
      <c r="ACZ285" s="1"/>
      <c r="ADA285" s="1"/>
      <c r="ADB285" s="1"/>
      <c r="ADC285" s="1"/>
      <c r="ADD285" s="1"/>
      <c r="ADE285" s="1"/>
      <c r="ADF285" s="1"/>
      <c r="ADG285" s="1"/>
      <c r="ADH285" s="1"/>
      <c r="ADI285" s="1"/>
      <c r="ADJ285" s="1"/>
      <c r="ADK285" s="1"/>
      <c r="ADL285" s="1"/>
      <c r="ADM285" s="1"/>
      <c r="ADN285" s="1"/>
      <c r="ADO285" s="1"/>
      <c r="ADP285" s="1"/>
      <c r="ADQ285" s="1"/>
      <c r="ADR285" s="1"/>
      <c r="ADS285" s="1"/>
      <c r="ADT285" s="1"/>
      <c r="ADU285" s="1"/>
      <c r="ADV285" s="1"/>
      <c r="ADW285" s="1"/>
      <c r="ADX285" s="1"/>
      <c r="ADY285" s="1"/>
      <c r="ADZ285" s="1"/>
      <c r="AEA285" s="1"/>
      <c r="AEB285" s="1"/>
      <c r="AEC285" s="1"/>
      <c r="AED285" s="1"/>
      <c r="AEE285" s="1"/>
      <c r="AEF285" s="1"/>
      <c r="AEG285" s="1"/>
      <c r="AEH285" s="1"/>
      <c r="AEI285" s="1"/>
      <c r="AEJ285" s="1"/>
      <c r="AEK285" s="1"/>
      <c r="AEL285" s="1"/>
      <c r="AEM285" s="1"/>
      <c r="AEN285" s="1"/>
      <c r="AEO285" s="1"/>
      <c r="AEP285" s="1"/>
      <c r="AEQ285" s="1"/>
      <c r="AER285" s="1"/>
      <c r="AES285" s="1"/>
      <c r="AET285" s="1"/>
      <c r="AEU285" s="1"/>
      <c r="AEV285" s="1"/>
      <c r="AEW285" s="1"/>
      <c r="AEX285" s="1"/>
      <c r="AEY285" s="1"/>
      <c r="AEZ285" s="1"/>
      <c r="AFA285" s="1"/>
      <c r="AFB285" s="1"/>
      <c r="AFC285" s="1"/>
      <c r="AFD285" s="1"/>
      <c r="AFE285" s="1"/>
      <c r="AFF285" s="1"/>
      <c r="AFG285" s="1"/>
      <c r="AFH285" s="1"/>
      <c r="AFI285" s="1"/>
      <c r="AFJ285" s="1"/>
      <c r="AFK285" s="1"/>
      <c r="AFL285" s="1"/>
      <c r="AFM285" s="1"/>
      <c r="AFN285" s="1"/>
      <c r="AFO285" s="1"/>
      <c r="AFP285" s="1"/>
      <c r="AFQ285" s="1"/>
      <c r="AFR285" s="1"/>
      <c r="AFS285" s="1"/>
      <c r="AFT285" s="1"/>
      <c r="AFU285" s="1"/>
      <c r="AFV285" s="1"/>
      <c r="AFW285" s="1"/>
      <c r="AFX285" s="1"/>
      <c r="AFY285" s="1"/>
      <c r="AFZ285" s="1"/>
      <c r="AGA285" s="1"/>
      <c r="AGB285" s="1"/>
      <c r="AGC285" s="1"/>
      <c r="AGD285" s="1"/>
      <c r="AGE285" s="1"/>
      <c r="AGF285" s="1"/>
      <c r="AGG285" s="1"/>
      <c r="AGH285" s="1"/>
      <c r="AGI285" s="1"/>
      <c r="AGJ285" s="1"/>
      <c r="AGK285" s="1"/>
      <c r="AGL285" s="1"/>
      <c r="AGM285" s="1"/>
      <c r="AGN285" s="1"/>
      <c r="AGO285" s="1"/>
      <c r="AGP285" s="1"/>
      <c r="AGQ285" s="1"/>
      <c r="AGR285" s="1"/>
      <c r="AGS285" s="1"/>
      <c r="AGT285" s="1"/>
      <c r="AGU285" s="1"/>
      <c r="AGV285" s="1"/>
      <c r="AGW285" s="1"/>
      <c r="AGX285" s="1"/>
      <c r="AGY285" s="1"/>
      <c r="AGZ285" s="1"/>
      <c r="AHA285" s="1"/>
      <c r="AHB285" s="1"/>
      <c r="AHC285" s="1"/>
      <c r="AHD285" s="1"/>
      <c r="AHE285" s="1"/>
      <c r="AHF285" s="1"/>
      <c r="AHG285" s="1"/>
      <c r="AHH285" s="1"/>
      <c r="AHI285" s="1"/>
      <c r="AHJ285" s="1"/>
      <c r="AHK285" s="1"/>
      <c r="AHL285" s="1"/>
      <c r="AHM285" s="1"/>
      <c r="AHN285" s="1"/>
      <c r="AHO285" s="1"/>
      <c r="AHP285" s="1"/>
      <c r="AHQ285" s="1"/>
      <c r="AHR285" s="1"/>
      <c r="AHS285" s="1"/>
      <c r="AHT285" s="1"/>
      <c r="AHU285" s="1"/>
      <c r="AHV285" s="1"/>
      <c r="AHW285" s="1"/>
      <c r="AHX285" s="1"/>
      <c r="AHY285" s="1"/>
      <c r="AHZ285" s="1"/>
      <c r="AIA285" s="1"/>
      <c r="AIB285" s="1"/>
      <c r="AIC285" s="1"/>
      <c r="AID285" s="1"/>
      <c r="AIE285" s="1"/>
      <c r="AIF285" s="1"/>
      <c r="AIG285" s="1"/>
      <c r="AIH285" s="1"/>
      <c r="AII285" s="1"/>
      <c r="AIJ285" s="1"/>
      <c r="AIK285" s="1"/>
      <c r="AIL285" s="1"/>
      <c r="AIM285" s="1"/>
      <c r="AIN285" s="1"/>
      <c r="AIO285" s="1"/>
      <c r="AIP285" s="1"/>
      <c r="AIQ285" s="1"/>
      <c r="AIR285" s="1"/>
      <c r="AIS285" s="1"/>
      <c r="AIT285" s="1"/>
      <c r="AIU285" s="1"/>
      <c r="AIV285" s="1"/>
      <c r="AIW285" s="1"/>
      <c r="AIX285" s="1"/>
      <c r="AIY285" s="1"/>
      <c r="AIZ285" s="1"/>
      <c r="AJA285" s="1"/>
      <c r="AJB285" s="1"/>
      <c r="AJC285" s="1"/>
      <c r="AJD285" s="1"/>
      <c r="AJE285" s="1"/>
      <c r="AJF285" s="1"/>
      <c r="AJG285" s="1"/>
      <c r="AJH285" s="1"/>
      <c r="AJI285" s="1"/>
      <c r="AJJ285" s="1"/>
      <c r="AJK285" s="1"/>
      <c r="AJL285" s="1"/>
      <c r="AJM285" s="1"/>
      <c r="AJN285" s="1"/>
      <c r="AJO285" s="1"/>
      <c r="AJP285" s="1"/>
      <c r="AJQ285" s="1"/>
      <c r="AJR285" s="1"/>
      <c r="AJS285" s="1"/>
      <c r="AJT285" s="1"/>
      <c r="AJU285" s="1"/>
      <c r="AJV285" s="1"/>
      <c r="AJW285" s="1"/>
      <c r="AJX285" s="1"/>
      <c r="AJY285" s="1"/>
      <c r="AJZ285" s="1"/>
      <c r="AKA285" s="1"/>
      <c r="AKB285" s="1"/>
      <c r="AKC285" s="1"/>
      <c r="AKD285" s="1"/>
      <c r="AKE285" s="1"/>
      <c r="AKF285" s="1"/>
      <c r="AKG285" s="1"/>
      <c r="AKH285" s="1"/>
      <c r="AKI285" s="1"/>
      <c r="AKJ285" s="1"/>
      <c r="AKK285" s="1"/>
      <c r="AKL285" s="1"/>
      <c r="AKM285" s="1"/>
      <c r="AKN285" s="1"/>
      <c r="AKO285" s="1"/>
      <c r="AKP285" s="1"/>
      <c r="AKQ285" s="1"/>
      <c r="AKR285" s="1"/>
      <c r="AKS285" s="1"/>
      <c r="AKT285" s="1"/>
      <c r="AKU285" s="1"/>
      <c r="AKV285" s="1"/>
      <c r="AKW285" s="1"/>
      <c r="AKX285" s="1"/>
      <c r="AKY285" s="1"/>
      <c r="AKZ285" s="1"/>
      <c r="ALA285" s="1"/>
      <c r="ALB285" s="1"/>
      <c r="ALC285" s="1"/>
      <c r="ALD285" s="1"/>
      <c r="ALE285" s="1"/>
      <c r="ALF285" s="1"/>
      <c r="ALG285" s="1"/>
      <c r="ALH285" s="1"/>
      <c r="ALI285" s="1"/>
      <c r="ALJ285" s="1"/>
      <c r="ALK285" s="1"/>
      <c r="ALL285" s="1"/>
      <c r="ALM285" s="1"/>
      <c r="ALN285" s="1"/>
      <c r="ALO285" s="1"/>
      <c r="ALP285" s="1"/>
      <c r="ALQ285" s="1"/>
      <c r="ALR285" s="1"/>
      <c r="ALS285" s="1"/>
      <c r="ALT285" s="1"/>
      <c r="ALU285" s="1"/>
      <c r="ALV285" s="1"/>
      <c r="ALW285" s="1"/>
      <c r="ALX285" s="1"/>
      <c r="ALY285" s="1"/>
      <c r="ALZ285" s="1"/>
      <c r="AMA285" s="1"/>
      <c r="AMB285" s="1"/>
      <c r="AMC285" s="1"/>
      <c r="AMD285" s="1"/>
      <c r="AME285" s="1"/>
      <c r="AMF285" s="1"/>
      <c r="AMG285" s="1"/>
      <c r="AMH285" s="1"/>
      <c r="AMI285" s="1"/>
      <c r="AMJ285" s="1"/>
    </row>
    <row r="286" spans="1:1024" ht="18" x14ac:dyDescent="0.15">
      <c r="A286" s="1" t="s">
        <v>58</v>
      </c>
      <c r="K286" s="51" t="s">
        <v>3</v>
      </c>
      <c r="L286" s="51"/>
      <c r="M286" s="51"/>
    </row>
    <row r="287" spans="1:1024" ht="18" x14ac:dyDescent="0.15">
      <c r="K287" s="45" t="s">
        <v>59</v>
      </c>
      <c r="L287" s="45"/>
      <c r="M287" s="36">
        <f>D13+D30+D47+D55+D63+D85+D105+D113+D121+D144+D165+D173+D181+D189+D197+D205+D230+D249+D257+D265</f>
        <v>32152114.581599995</v>
      </c>
      <c r="N287" s="3"/>
      <c r="O287" s="3"/>
      <c r="P287" s="3"/>
      <c r="Q287" s="3"/>
      <c r="R287" s="3"/>
      <c r="S287" s="3"/>
      <c r="T287" s="3"/>
      <c r="U287" s="3"/>
      <c r="V287" s="3"/>
      <c r="W287" s="3"/>
    </row>
    <row r="288" spans="1:1024" ht="18" x14ac:dyDescent="0.15">
      <c r="A288" s="1" t="s">
        <v>60</v>
      </c>
      <c r="K288" s="45" t="s">
        <v>61</v>
      </c>
      <c r="L288" s="45"/>
      <c r="M288" s="37">
        <f>I13+I30+I47+I55+I63+I85+I105+I113+I121+I144+I165+I173+I181+I189+I197+I205+I230+I249+I257+I265</f>
        <v>2647149.9812199995</v>
      </c>
    </row>
    <row r="289" spans="11:23" ht="18" x14ac:dyDescent="0.15">
      <c r="K289" s="46" t="s">
        <v>62</v>
      </c>
      <c r="L289" s="46"/>
      <c r="M289" s="38">
        <f>L13+L30+L47+L55+L63+L85+L105+L113+L121+L144+L165+L173+L181+L189+L197+L205+L230+L249+L257+L265</f>
        <v>0</v>
      </c>
    </row>
    <row r="290" spans="11:23" ht="18" x14ac:dyDescent="0.15">
      <c r="K290" s="47" t="s">
        <v>63</v>
      </c>
      <c r="L290" s="47"/>
      <c r="M290" s="39">
        <f>M13+M30+M47+M55+M63+M85+M105+M113+M121+M144+M165+M173+M181+M189+M197+M205+M230+M249+M257+M265</f>
        <v>2647149.9812199995</v>
      </c>
    </row>
    <row r="291" spans="11:23" ht="18" x14ac:dyDescent="0.15">
      <c r="K291" s="48" t="s">
        <v>64</v>
      </c>
      <c r="L291" s="48"/>
      <c r="M291" s="40">
        <f>M290*23/100</f>
        <v>608844.49568059994</v>
      </c>
    </row>
    <row r="292" spans="11:23" ht="18" x14ac:dyDescent="0.15">
      <c r="K292" s="43" t="s">
        <v>65</v>
      </c>
      <c r="L292" s="43"/>
      <c r="M292" s="41">
        <f>M290+M291</f>
        <v>3255994.4769005994</v>
      </c>
    </row>
    <row r="293" spans="11:23" ht="18" x14ac:dyDescent="0.15">
      <c r="K293" s="44" t="s">
        <v>28</v>
      </c>
      <c r="L293" s="44"/>
      <c r="M293" s="44"/>
    </row>
    <row r="294" spans="11:23" ht="18" x14ac:dyDescent="0.15">
      <c r="K294" s="45" t="s">
        <v>59</v>
      </c>
      <c r="L294" s="45"/>
      <c r="M294" s="36">
        <f>D41+D48+D56+D64+D98+D106+D114+D122+D159+D166+D174+D182+D190+D198+D206+D243+D250+D258+D266+D282</f>
        <v>7777609.4183999998</v>
      </c>
      <c r="N294" s="3"/>
      <c r="O294" s="3"/>
      <c r="P294" s="3"/>
      <c r="Q294" s="3"/>
      <c r="R294" s="3"/>
      <c r="S294" s="3"/>
      <c r="T294" s="3"/>
      <c r="U294" s="3"/>
      <c r="V294" s="3"/>
      <c r="W294" s="3"/>
    </row>
    <row r="295" spans="11:23" ht="18" x14ac:dyDescent="0.15">
      <c r="K295" s="45" t="s">
        <v>61</v>
      </c>
      <c r="L295" s="45"/>
      <c r="M295" s="42">
        <f>I41+I48+I56+I64+I98+I106+I114+I122+I159+I166+I174+I182+I190+I198+I206+I243+I250+I258+I266+I282</f>
        <v>329842.82082000008</v>
      </c>
    </row>
    <row r="296" spans="11:23" ht="18" x14ac:dyDescent="0.15">
      <c r="K296" s="46" t="s">
        <v>62</v>
      </c>
      <c r="L296" s="46"/>
      <c r="M296" s="38">
        <f>L41+L48+L56+L64+L98+L106+L114+L122+L159+L166+L174+L182+L190+L198+L206+L243+L250+L258+L266+L282</f>
        <v>0</v>
      </c>
    </row>
    <row r="297" spans="11:23" ht="18" x14ac:dyDescent="0.15">
      <c r="K297" s="47" t="s">
        <v>63</v>
      </c>
      <c r="L297" s="47"/>
      <c r="M297" s="39">
        <f>M41+M48+M56+M64+M98+M106+M114+M122+M159+M166+M174+M182+M190+M198+M206+M243+M250+M258+M266+M282</f>
        <v>329842.82082000008</v>
      </c>
    </row>
    <row r="298" spans="11:23" ht="18" x14ac:dyDescent="0.15">
      <c r="K298" s="48" t="s">
        <v>64</v>
      </c>
      <c r="L298" s="48"/>
      <c r="M298" s="40">
        <f>M297*23/100</f>
        <v>75863.848788600008</v>
      </c>
    </row>
    <row r="299" spans="11:23" ht="18" x14ac:dyDescent="0.15">
      <c r="K299" s="43" t="s">
        <v>65</v>
      </c>
      <c r="L299" s="43"/>
      <c r="M299" s="41">
        <f>M297+M298</f>
        <v>405706.66960860009</v>
      </c>
    </row>
  </sheetData>
  <mergeCells count="777">
    <mergeCell ref="B2:H2"/>
    <mergeCell ref="A4:C4"/>
    <mergeCell ref="A5:C5"/>
    <mergeCell ref="A6:D6"/>
    <mergeCell ref="G6:I6"/>
    <mergeCell ref="J6:L6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A9:A10"/>
    <mergeCell ref="G9:G10"/>
    <mergeCell ref="H9:H10"/>
    <mergeCell ref="I9:I10"/>
    <mergeCell ref="M9:M10"/>
    <mergeCell ref="A11:A12"/>
    <mergeCell ref="G11:G12"/>
    <mergeCell ref="H11:H12"/>
    <mergeCell ref="I11:I12"/>
    <mergeCell ref="M11:M12"/>
    <mergeCell ref="A13:B13"/>
    <mergeCell ref="G13:H13"/>
    <mergeCell ref="J13:K13"/>
    <mergeCell ref="A19:C19"/>
    <mergeCell ref="A20:C20"/>
    <mergeCell ref="A21:D21"/>
    <mergeCell ref="G21:I21"/>
    <mergeCell ref="J21:L21"/>
    <mergeCell ref="A22:A23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A24:A25"/>
    <mergeCell ref="G24:G25"/>
    <mergeCell ref="H24:H25"/>
    <mergeCell ref="I24:I25"/>
    <mergeCell ref="M24:M25"/>
    <mergeCell ref="A26:A27"/>
    <mergeCell ref="G26:G27"/>
    <mergeCell ref="H26:H27"/>
    <mergeCell ref="I26:I27"/>
    <mergeCell ref="M26:M27"/>
    <mergeCell ref="A28:A29"/>
    <mergeCell ref="G28:G29"/>
    <mergeCell ref="H28:H29"/>
    <mergeCell ref="I28:I29"/>
    <mergeCell ref="M28:M29"/>
    <mergeCell ref="A30:B30"/>
    <mergeCell ref="G30:H30"/>
    <mergeCell ref="J30:K30"/>
    <mergeCell ref="A32:C32"/>
    <mergeCell ref="A33:C33"/>
    <mergeCell ref="A34:D34"/>
    <mergeCell ref="G34:I34"/>
    <mergeCell ref="J34:L34"/>
    <mergeCell ref="A35:A36"/>
    <mergeCell ref="B35:B36"/>
    <mergeCell ref="C35:C36"/>
    <mergeCell ref="D35:D36"/>
    <mergeCell ref="E35:E36"/>
    <mergeCell ref="F35:F36"/>
    <mergeCell ref="G35:G36"/>
    <mergeCell ref="H35:H36"/>
    <mergeCell ref="I35:I36"/>
    <mergeCell ref="J35:J36"/>
    <mergeCell ref="K35:K36"/>
    <mergeCell ref="L35:L36"/>
    <mergeCell ref="M35:M36"/>
    <mergeCell ref="A37:A38"/>
    <mergeCell ref="G37:G38"/>
    <mergeCell ref="H37:H38"/>
    <mergeCell ref="I37:I38"/>
    <mergeCell ref="M37:M38"/>
    <mergeCell ref="A39:A40"/>
    <mergeCell ref="G39:G40"/>
    <mergeCell ref="H39:H40"/>
    <mergeCell ref="I39:I40"/>
    <mergeCell ref="M39:M40"/>
    <mergeCell ref="A41:B41"/>
    <mergeCell ref="G41:H41"/>
    <mergeCell ref="J41:K41"/>
    <mergeCell ref="A43:D43"/>
    <mergeCell ref="A44:C44"/>
    <mergeCell ref="G44:I44"/>
    <mergeCell ref="J44:L44"/>
    <mergeCell ref="A45:A46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A47:A48"/>
    <mergeCell ref="B47:B48"/>
    <mergeCell ref="F47:F48"/>
    <mergeCell ref="G47:G48"/>
    <mergeCell ref="H47:H48"/>
    <mergeCell ref="J47:J48"/>
    <mergeCell ref="A49:B49"/>
    <mergeCell ref="J49:K49"/>
    <mergeCell ref="A51:D51"/>
    <mergeCell ref="A52:C52"/>
    <mergeCell ref="G52:I52"/>
    <mergeCell ref="J52:L52"/>
    <mergeCell ref="A53:A54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A55:A56"/>
    <mergeCell ref="B55:B56"/>
    <mergeCell ref="F55:F56"/>
    <mergeCell ref="G55:G56"/>
    <mergeCell ref="H55:H56"/>
    <mergeCell ref="J55:J56"/>
    <mergeCell ref="A57:B57"/>
    <mergeCell ref="J57:K57"/>
    <mergeCell ref="A59:D59"/>
    <mergeCell ref="A60:C60"/>
    <mergeCell ref="G60:I60"/>
    <mergeCell ref="J60:L60"/>
    <mergeCell ref="A61:A62"/>
    <mergeCell ref="B61:B62"/>
    <mergeCell ref="C61:C62"/>
    <mergeCell ref="D61:D62"/>
    <mergeCell ref="E61:E62"/>
    <mergeCell ref="F61:F62"/>
    <mergeCell ref="G61:G62"/>
    <mergeCell ref="H61:H62"/>
    <mergeCell ref="I61:I62"/>
    <mergeCell ref="J61:J62"/>
    <mergeCell ref="K61:K62"/>
    <mergeCell ref="L61:L62"/>
    <mergeCell ref="M61:M62"/>
    <mergeCell ref="A63:A64"/>
    <mergeCell ref="B63:B64"/>
    <mergeCell ref="F63:F64"/>
    <mergeCell ref="G63:G64"/>
    <mergeCell ref="H63:H64"/>
    <mergeCell ref="J63:J64"/>
    <mergeCell ref="A65:B65"/>
    <mergeCell ref="J65:K65"/>
    <mergeCell ref="A70:C70"/>
    <mergeCell ref="A71:C71"/>
    <mergeCell ref="A72:D72"/>
    <mergeCell ref="G72:I72"/>
    <mergeCell ref="J72:L72"/>
    <mergeCell ref="A73:A74"/>
    <mergeCell ref="B73:B74"/>
    <mergeCell ref="C73:C74"/>
    <mergeCell ref="D73:D74"/>
    <mergeCell ref="E73:E74"/>
    <mergeCell ref="F73:F74"/>
    <mergeCell ref="G73:G74"/>
    <mergeCell ref="H73:H74"/>
    <mergeCell ref="I73:I74"/>
    <mergeCell ref="J73:J74"/>
    <mergeCell ref="K73:K74"/>
    <mergeCell ref="L73:L74"/>
    <mergeCell ref="M73:M74"/>
    <mergeCell ref="A75:A76"/>
    <mergeCell ref="G75:G76"/>
    <mergeCell ref="H75:H76"/>
    <mergeCell ref="I75:I76"/>
    <mergeCell ref="M75:M76"/>
    <mergeCell ref="A77:A78"/>
    <mergeCell ref="G77:G78"/>
    <mergeCell ref="H77:H78"/>
    <mergeCell ref="I77:I78"/>
    <mergeCell ref="M77:M78"/>
    <mergeCell ref="A79:A80"/>
    <mergeCell ref="G79:G80"/>
    <mergeCell ref="H79:H80"/>
    <mergeCell ref="I79:I80"/>
    <mergeCell ref="M79:M80"/>
    <mergeCell ref="A81:A82"/>
    <mergeCell ref="G81:G82"/>
    <mergeCell ref="H81:H82"/>
    <mergeCell ref="I81:I82"/>
    <mergeCell ref="M81:M82"/>
    <mergeCell ref="A83:A84"/>
    <mergeCell ref="G83:G84"/>
    <mergeCell ref="H83:H84"/>
    <mergeCell ref="I83:I84"/>
    <mergeCell ref="M83:M84"/>
    <mergeCell ref="A85:B85"/>
    <mergeCell ref="G85:H85"/>
    <mergeCell ref="J85:K85"/>
    <mergeCell ref="A87:C87"/>
    <mergeCell ref="A88:C88"/>
    <mergeCell ref="A89:D89"/>
    <mergeCell ref="G89:I89"/>
    <mergeCell ref="J89:L89"/>
    <mergeCell ref="A90:A91"/>
    <mergeCell ref="B90:B91"/>
    <mergeCell ref="C90:C91"/>
    <mergeCell ref="D90:D91"/>
    <mergeCell ref="E90:E91"/>
    <mergeCell ref="F90:F91"/>
    <mergeCell ref="G90:G91"/>
    <mergeCell ref="H90:H91"/>
    <mergeCell ref="I90:I91"/>
    <mergeCell ref="J90:J91"/>
    <mergeCell ref="K90:K91"/>
    <mergeCell ref="L90:L91"/>
    <mergeCell ref="M90:M91"/>
    <mergeCell ref="A92:A93"/>
    <mergeCell ref="G92:G93"/>
    <mergeCell ref="H92:H93"/>
    <mergeCell ref="I92:I93"/>
    <mergeCell ref="M92:M93"/>
    <mergeCell ref="A94:A95"/>
    <mergeCell ref="G94:G95"/>
    <mergeCell ref="H94:H95"/>
    <mergeCell ref="I94:I95"/>
    <mergeCell ref="M94:M95"/>
    <mergeCell ref="A96:A97"/>
    <mergeCell ref="G96:G97"/>
    <mergeCell ref="H96:H97"/>
    <mergeCell ref="I96:I97"/>
    <mergeCell ref="M96:M97"/>
    <mergeCell ref="A98:B98"/>
    <mergeCell ref="G98:H98"/>
    <mergeCell ref="J98:K98"/>
    <mergeCell ref="A101:D101"/>
    <mergeCell ref="A102:C102"/>
    <mergeCell ref="G102:I102"/>
    <mergeCell ref="J102:L102"/>
    <mergeCell ref="A103:A104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M103:M104"/>
    <mergeCell ref="A105:A106"/>
    <mergeCell ref="B105:B106"/>
    <mergeCell ref="F105:F106"/>
    <mergeCell ref="G105:G106"/>
    <mergeCell ref="H105:H106"/>
    <mergeCell ref="J105:J106"/>
    <mergeCell ref="A107:B107"/>
    <mergeCell ref="J107:K107"/>
    <mergeCell ref="A109:D109"/>
    <mergeCell ref="G109:I109"/>
    <mergeCell ref="J109:L109"/>
    <mergeCell ref="A110:C110"/>
    <mergeCell ref="G110:I110"/>
    <mergeCell ref="J110:L110"/>
    <mergeCell ref="A111:A112"/>
    <mergeCell ref="B111:B112"/>
    <mergeCell ref="C111:C112"/>
    <mergeCell ref="D111:D112"/>
    <mergeCell ref="E111:E112"/>
    <mergeCell ref="F111:F112"/>
    <mergeCell ref="G111:G112"/>
    <mergeCell ref="H111:H112"/>
    <mergeCell ref="I111:I112"/>
    <mergeCell ref="J111:J112"/>
    <mergeCell ref="K111:K112"/>
    <mergeCell ref="L111:L112"/>
    <mergeCell ref="M111:M112"/>
    <mergeCell ref="A113:A114"/>
    <mergeCell ref="B113:B114"/>
    <mergeCell ref="F113:F114"/>
    <mergeCell ref="G113:G114"/>
    <mergeCell ref="H113:H114"/>
    <mergeCell ref="J113:J114"/>
    <mergeCell ref="A115:B115"/>
    <mergeCell ref="J115:K115"/>
    <mergeCell ref="A117:D117"/>
    <mergeCell ref="A118:C118"/>
    <mergeCell ref="G118:I118"/>
    <mergeCell ref="J118:L118"/>
    <mergeCell ref="A119:A120"/>
    <mergeCell ref="B119:B120"/>
    <mergeCell ref="C119:C120"/>
    <mergeCell ref="D119:D120"/>
    <mergeCell ref="E119:E120"/>
    <mergeCell ref="F119:F120"/>
    <mergeCell ref="G119:G120"/>
    <mergeCell ref="H119:H120"/>
    <mergeCell ref="I119:I120"/>
    <mergeCell ref="J119:J120"/>
    <mergeCell ref="K119:K120"/>
    <mergeCell ref="L119:L120"/>
    <mergeCell ref="M119:M120"/>
    <mergeCell ref="A121:A122"/>
    <mergeCell ref="B121:B122"/>
    <mergeCell ref="F121:F122"/>
    <mergeCell ref="G121:G122"/>
    <mergeCell ref="H121:H122"/>
    <mergeCell ref="J121:J122"/>
    <mergeCell ref="A123:B123"/>
    <mergeCell ref="J123:K123"/>
    <mergeCell ref="A129:C129"/>
    <mergeCell ref="A130:C130"/>
    <mergeCell ref="A131:D131"/>
    <mergeCell ref="G131:I131"/>
    <mergeCell ref="J131:L131"/>
    <mergeCell ref="A132:A133"/>
    <mergeCell ref="B132:B133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K132:K133"/>
    <mergeCell ref="L132:L133"/>
    <mergeCell ref="M132:M133"/>
    <mergeCell ref="A134:A135"/>
    <mergeCell ref="G134:G135"/>
    <mergeCell ref="H134:H135"/>
    <mergeCell ref="I134:I135"/>
    <mergeCell ref="M134:M135"/>
    <mergeCell ref="A136:A137"/>
    <mergeCell ref="G136:G137"/>
    <mergeCell ref="H136:H137"/>
    <mergeCell ref="I136:I137"/>
    <mergeCell ref="M136:M137"/>
    <mergeCell ref="A138:A139"/>
    <mergeCell ref="G138:G139"/>
    <mergeCell ref="H138:H139"/>
    <mergeCell ref="I138:I139"/>
    <mergeCell ref="M138:M139"/>
    <mergeCell ref="A140:A141"/>
    <mergeCell ref="G140:G141"/>
    <mergeCell ref="H140:H141"/>
    <mergeCell ref="I140:I141"/>
    <mergeCell ref="M140:M141"/>
    <mergeCell ref="A142:A143"/>
    <mergeCell ref="G142:G143"/>
    <mergeCell ref="H142:H143"/>
    <mergeCell ref="I142:I143"/>
    <mergeCell ref="M142:M143"/>
    <mergeCell ref="A144:B144"/>
    <mergeCell ref="G144:H144"/>
    <mergeCell ref="J144:K144"/>
    <mergeCell ref="A146:C146"/>
    <mergeCell ref="A147:C147"/>
    <mergeCell ref="A148:D148"/>
    <mergeCell ref="G148:I148"/>
    <mergeCell ref="J148:L148"/>
    <mergeCell ref="A149:A150"/>
    <mergeCell ref="B149:B150"/>
    <mergeCell ref="C149:C150"/>
    <mergeCell ref="D149:D150"/>
    <mergeCell ref="E149:E150"/>
    <mergeCell ref="F149:F150"/>
    <mergeCell ref="G149:G150"/>
    <mergeCell ref="H149:H150"/>
    <mergeCell ref="I149:I150"/>
    <mergeCell ref="J149:J150"/>
    <mergeCell ref="K149:K150"/>
    <mergeCell ref="L149:L150"/>
    <mergeCell ref="M149:M150"/>
    <mergeCell ref="A151:A152"/>
    <mergeCell ref="G151:G152"/>
    <mergeCell ref="H151:H152"/>
    <mergeCell ref="I151:I152"/>
    <mergeCell ref="M151:M152"/>
    <mergeCell ref="A153:A154"/>
    <mergeCell ref="G153:G154"/>
    <mergeCell ref="H153:H154"/>
    <mergeCell ref="I153:I154"/>
    <mergeCell ref="M153:M154"/>
    <mergeCell ref="A155:A156"/>
    <mergeCell ref="G155:G156"/>
    <mergeCell ref="H155:H156"/>
    <mergeCell ref="I155:I156"/>
    <mergeCell ref="M155:M156"/>
    <mergeCell ref="A157:A158"/>
    <mergeCell ref="G157:G158"/>
    <mergeCell ref="H157:H158"/>
    <mergeCell ref="I157:I158"/>
    <mergeCell ref="M157:M158"/>
    <mergeCell ref="A159:B159"/>
    <mergeCell ref="G159:H159"/>
    <mergeCell ref="J159:K159"/>
    <mergeCell ref="A161:D161"/>
    <mergeCell ref="A162:C162"/>
    <mergeCell ref="G162:I162"/>
    <mergeCell ref="J162:L162"/>
    <mergeCell ref="A163:A164"/>
    <mergeCell ref="B163:B164"/>
    <mergeCell ref="C163:C164"/>
    <mergeCell ref="D163:D164"/>
    <mergeCell ref="E163:E164"/>
    <mergeCell ref="F163:F164"/>
    <mergeCell ref="G163:G164"/>
    <mergeCell ref="H163:H164"/>
    <mergeCell ref="I163:I164"/>
    <mergeCell ref="J163:J164"/>
    <mergeCell ref="K163:K164"/>
    <mergeCell ref="L163:L164"/>
    <mergeCell ref="M163:M164"/>
    <mergeCell ref="A165:A166"/>
    <mergeCell ref="B165:B166"/>
    <mergeCell ref="F165:F166"/>
    <mergeCell ref="G165:G166"/>
    <mergeCell ref="H165:H166"/>
    <mergeCell ref="J165:J166"/>
    <mergeCell ref="A167:B167"/>
    <mergeCell ref="J167:K167"/>
    <mergeCell ref="A169:D169"/>
    <mergeCell ref="A170:C170"/>
    <mergeCell ref="G170:I170"/>
    <mergeCell ref="J170:L170"/>
    <mergeCell ref="A171:A172"/>
    <mergeCell ref="B171:B172"/>
    <mergeCell ref="C171:C172"/>
    <mergeCell ref="D171:D172"/>
    <mergeCell ref="E171:E172"/>
    <mergeCell ref="F171:F172"/>
    <mergeCell ref="G171:G172"/>
    <mergeCell ref="H171:H172"/>
    <mergeCell ref="I171:I172"/>
    <mergeCell ref="J171:J172"/>
    <mergeCell ref="K171:K172"/>
    <mergeCell ref="L171:L172"/>
    <mergeCell ref="M171:M172"/>
    <mergeCell ref="A173:A174"/>
    <mergeCell ref="B173:B174"/>
    <mergeCell ref="F173:F174"/>
    <mergeCell ref="G173:G174"/>
    <mergeCell ref="H173:H174"/>
    <mergeCell ref="J173:J174"/>
    <mergeCell ref="A175:B175"/>
    <mergeCell ref="J175:K175"/>
    <mergeCell ref="A177:D177"/>
    <mergeCell ref="A178:C178"/>
    <mergeCell ref="G178:I178"/>
    <mergeCell ref="J178:L178"/>
    <mergeCell ref="A179:A180"/>
    <mergeCell ref="B179:B180"/>
    <mergeCell ref="C179:C180"/>
    <mergeCell ref="D179:D180"/>
    <mergeCell ref="E179:E180"/>
    <mergeCell ref="F179:F180"/>
    <mergeCell ref="G179:G180"/>
    <mergeCell ref="H179:H180"/>
    <mergeCell ref="I179:I180"/>
    <mergeCell ref="J179:J180"/>
    <mergeCell ref="K179:K180"/>
    <mergeCell ref="L179:L180"/>
    <mergeCell ref="M179:M180"/>
    <mergeCell ref="A181:A182"/>
    <mergeCell ref="B181:B182"/>
    <mergeCell ref="F181:F182"/>
    <mergeCell ref="G181:G182"/>
    <mergeCell ref="H181:H182"/>
    <mergeCell ref="J181:J182"/>
    <mergeCell ref="A183:B183"/>
    <mergeCell ref="J183:K183"/>
    <mergeCell ref="A185:D185"/>
    <mergeCell ref="A186:C186"/>
    <mergeCell ref="G186:I186"/>
    <mergeCell ref="J186:L186"/>
    <mergeCell ref="A187:A188"/>
    <mergeCell ref="B187:B188"/>
    <mergeCell ref="C187:C188"/>
    <mergeCell ref="D187:D188"/>
    <mergeCell ref="E187:E188"/>
    <mergeCell ref="F187:F188"/>
    <mergeCell ref="G187:G188"/>
    <mergeCell ref="H187:H188"/>
    <mergeCell ref="I187:I188"/>
    <mergeCell ref="J187:J188"/>
    <mergeCell ref="K187:K188"/>
    <mergeCell ref="L187:L188"/>
    <mergeCell ref="M187:M188"/>
    <mergeCell ref="A189:A190"/>
    <mergeCell ref="B189:B190"/>
    <mergeCell ref="F189:F190"/>
    <mergeCell ref="G189:G190"/>
    <mergeCell ref="H189:H190"/>
    <mergeCell ref="J189:J190"/>
    <mergeCell ref="A191:B191"/>
    <mergeCell ref="J191:K191"/>
    <mergeCell ref="A193:D193"/>
    <mergeCell ref="A194:C194"/>
    <mergeCell ref="G194:I194"/>
    <mergeCell ref="J194:L194"/>
    <mergeCell ref="A195:A196"/>
    <mergeCell ref="B195:B196"/>
    <mergeCell ref="C195:C196"/>
    <mergeCell ref="D195:D196"/>
    <mergeCell ref="E195:E196"/>
    <mergeCell ref="F195:F196"/>
    <mergeCell ref="G195:G196"/>
    <mergeCell ref="H195:H196"/>
    <mergeCell ref="I195:I196"/>
    <mergeCell ref="J195:J196"/>
    <mergeCell ref="K195:K196"/>
    <mergeCell ref="L195:L196"/>
    <mergeCell ref="M195:M196"/>
    <mergeCell ref="A197:A198"/>
    <mergeCell ref="B197:B198"/>
    <mergeCell ref="F197:F198"/>
    <mergeCell ref="G197:G198"/>
    <mergeCell ref="H197:H198"/>
    <mergeCell ref="J197:J198"/>
    <mergeCell ref="A199:B199"/>
    <mergeCell ref="J199:K199"/>
    <mergeCell ref="A201:D201"/>
    <mergeCell ref="A202:C202"/>
    <mergeCell ref="G202:I202"/>
    <mergeCell ref="J202:L202"/>
    <mergeCell ref="A203:A204"/>
    <mergeCell ref="B203:B204"/>
    <mergeCell ref="C203:C204"/>
    <mergeCell ref="D203:D204"/>
    <mergeCell ref="E203:E204"/>
    <mergeCell ref="F203:F204"/>
    <mergeCell ref="G203:G204"/>
    <mergeCell ref="H203:H204"/>
    <mergeCell ref="I203:I204"/>
    <mergeCell ref="J203:J204"/>
    <mergeCell ref="K203:K204"/>
    <mergeCell ref="L203:L204"/>
    <mergeCell ref="M203:M204"/>
    <mergeCell ref="A205:A206"/>
    <mergeCell ref="B205:B206"/>
    <mergeCell ref="F205:F206"/>
    <mergeCell ref="G205:G206"/>
    <mergeCell ref="H205:H206"/>
    <mergeCell ref="J205:J206"/>
    <mergeCell ref="A207:B207"/>
    <mergeCell ref="J207:K207"/>
    <mergeCell ref="A213:C213"/>
    <mergeCell ref="A214:C214"/>
    <mergeCell ref="A215:D215"/>
    <mergeCell ref="G215:I215"/>
    <mergeCell ref="J215:L215"/>
    <mergeCell ref="A216:A217"/>
    <mergeCell ref="B216:B217"/>
    <mergeCell ref="C216:C217"/>
    <mergeCell ref="D216:D217"/>
    <mergeCell ref="E216:E217"/>
    <mergeCell ref="F216:F217"/>
    <mergeCell ref="G216:G217"/>
    <mergeCell ref="H216:H217"/>
    <mergeCell ref="I216:I217"/>
    <mergeCell ref="J216:J217"/>
    <mergeCell ref="K216:K217"/>
    <mergeCell ref="L216:L217"/>
    <mergeCell ref="M216:M217"/>
    <mergeCell ref="A218:A219"/>
    <mergeCell ref="G218:G219"/>
    <mergeCell ref="H218:H219"/>
    <mergeCell ref="I218:I219"/>
    <mergeCell ref="M218:M219"/>
    <mergeCell ref="A220:A221"/>
    <mergeCell ref="G220:G221"/>
    <mergeCell ref="H220:H221"/>
    <mergeCell ref="I220:I221"/>
    <mergeCell ref="M220:M221"/>
    <mergeCell ref="A222:A223"/>
    <mergeCell ref="G222:G223"/>
    <mergeCell ref="H222:H223"/>
    <mergeCell ref="I222:I223"/>
    <mergeCell ref="M222:M223"/>
    <mergeCell ref="A224:A225"/>
    <mergeCell ref="G224:G225"/>
    <mergeCell ref="H224:H225"/>
    <mergeCell ref="I224:I225"/>
    <mergeCell ref="M224:M225"/>
    <mergeCell ref="A226:A227"/>
    <mergeCell ref="G226:G227"/>
    <mergeCell ref="H226:H227"/>
    <mergeCell ref="I226:I227"/>
    <mergeCell ref="M226:M227"/>
    <mergeCell ref="A228:A229"/>
    <mergeCell ref="G228:G229"/>
    <mergeCell ref="H228:H229"/>
    <mergeCell ref="I228:I229"/>
    <mergeCell ref="M228:M229"/>
    <mergeCell ref="A230:B230"/>
    <mergeCell ref="G230:H230"/>
    <mergeCell ref="J230:K230"/>
    <mergeCell ref="A232:C232"/>
    <mergeCell ref="A233:C233"/>
    <mergeCell ref="A234:D234"/>
    <mergeCell ref="G234:I234"/>
    <mergeCell ref="J234:L234"/>
    <mergeCell ref="A235:A236"/>
    <mergeCell ref="B235:B236"/>
    <mergeCell ref="C235:C236"/>
    <mergeCell ref="D235:D236"/>
    <mergeCell ref="E235:E236"/>
    <mergeCell ref="F235:F236"/>
    <mergeCell ref="G235:G236"/>
    <mergeCell ref="H235:H236"/>
    <mergeCell ref="I235:I236"/>
    <mergeCell ref="J235:J236"/>
    <mergeCell ref="K235:K236"/>
    <mergeCell ref="L235:L236"/>
    <mergeCell ref="M235:M236"/>
    <mergeCell ref="A237:A238"/>
    <mergeCell ref="G237:G238"/>
    <mergeCell ref="H237:H238"/>
    <mergeCell ref="I237:I238"/>
    <mergeCell ref="M237:M238"/>
    <mergeCell ref="A239:A240"/>
    <mergeCell ref="G239:G240"/>
    <mergeCell ref="H239:H240"/>
    <mergeCell ref="I239:I240"/>
    <mergeCell ref="M239:M240"/>
    <mergeCell ref="A241:A242"/>
    <mergeCell ref="G241:G242"/>
    <mergeCell ref="H241:H242"/>
    <mergeCell ref="I241:I242"/>
    <mergeCell ref="M241:M242"/>
    <mergeCell ref="A243:B243"/>
    <mergeCell ref="G243:H243"/>
    <mergeCell ref="J243:K243"/>
    <mergeCell ref="A245:D245"/>
    <mergeCell ref="A246:C246"/>
    <mergeCell ref="G246:I246"/>
    <mergeCell ref="J246:L246"/>
    <mergeCell ref="A247:A248"/>
    <mergeCell ref="B247:B248"/>
    <mergeCell ref="C247:C248"/>
    <mergeCell ref="D247:D248"/>
    <mergeCell ref="E247:E248"/>
    <mergeCell ref="F247:F248"/>
    <mergeCell ref="G247:G248"/>
    <mergeCell ref="H247:H248"/>
    <mergeCell ref="I247:I248"/>
    <mergeCell ref="J247:J248"/>
    <mergeCell ref="K247:K248"/>
    <mergeCell ref="L247:L248"/>
    <mergeCell ref="M247:M248"/>
    <mergeCell ref="A249:A250"/>
    <mergeCell ref="B249:B250"/>
    <mergeCell ref="F249:F250"/>
    <mergeCell ref="G249:G250"/>
    <mergeCell ref="H249:H250"/>
    <mergeCell ref="J249:J250"/>
    <mergeCell ref="A251:B251"/>
    <mergeCell ref="J251:K251"/>
    <mergeCell ref="A253:D253"/>
    <mergeCell ref="A254:C254"/>
    <mergeCell ref="G254:I254"/>
    <mergeCell ref="J254:L254"/>
    <mergeCell ref="A255:A256"/>
    <mergeCell ref="B255:B256"/>
    <mergeCell ref="C255:C256"/>
    <mergeCell ref="D255:D256"/>
    <mergeCell ref="E255:E256"/>
    <mergeCell ref="F255:F256"/>
    <mergeCell ref="G255:G256"/>
    <mergeCell ref="H255:H256"/>
    <mergeCell ref="I255:I256"/>
    <mergeCell ref="J255:J256"/>
    <mergeCell ref="K255:K256"/>
    <mergeCell ref="L255:L256"/>
    <mergeCell ref="M255:M256"/>
    <mergeCell ref="A257:A258"/>
    <mergeCell ref="B257:B258"/>
    <mergeCell ref="F257:F258"/>
    <mergeCell ref="G257:G258"/>
    <mergeCell ref="H257:H258"/>
    <mergeCell ref="J257:J258"/>
    <mergeCell ref="A259:B259"/>
    <mergeCell ref="J259:K259"/>
    <mergeCell ref="A261:D261"/>
    <mergeCell ref="A262:C262"/>
    <mergeCell ref="G262:I262"/>
    <mergeCell ref="J262:L262"/>
    <mergeCell ref="A263:A264"/>
    <mergeCell ref="B263:B264"/>
    <mergeCell ref="C263:C264"/>
    <mergeCell ref="D263:D264"/>
    <mergeCell ref="E263:E264"/>
    <mergeCell ref="F263:F264"/>
    <mergeCell ref="G263:G264"/>
    <mergeCell ref="H263:H264"/>
    <mergeCell ref="I263:I264"/>
    <mergeCell ref="J263:J264"/>
    <mergeCell ref="K263:K264"/>
    <mergeCell ref="L263:L264"/>
    <mergeCell ref="M263:M264"/>
    <mergeCell ref="A265:A266"/>
    <mergeCell ref="B265:B266"/>
    <mergeCell ref="F265:F266"/>
    <mergeCell ref="G265:G266"/>
    <mergeCell ref="H265:H266"/>
    <mergeCell ref="J265:J266"/>
    <mergeCell ref="A267:B267"/>
    <mergeCell ref="J267:K267"/>
    <mergeCell ref="A273:C273"/>
    <mergeCell ref="A274:C274"/>
    <mergeCell ref="A275:D275"/>
    <mergeCell ref="G275:I275"/>
    <mergeCell ref="J275:L275"/>
    <mergeCell ref="A276:A277"/>
    <mergeCell ref="B276:B277"/>
    <mergeCell ref="C276:C277"/>
    <mergeCell ref="D276:D277"/>
    <mergeCell ref="E276:E277"/>
    <mergeCell ref="F276:F277"/>
    <mergeCell ref="G276:G277"/>
    <mergeCell ref="H276:H277"/>
    <mergeCell ref="I276:I277"/>
    <mergeCell ref="J276:J277"/>
    <mergeCell ref="K276:K277"/>
    <mergeCell ref="L276:L277"/>
    <mergeCell ref="M276:M277"/>
    <mergeCell ref="A278:A279"/>
    <mergeCell ref="G278:G279"/>
    <mergeCell ref="H278:H279"/>
    <mergeCell ref="I278:I279"/>
    <mergeCell ref="M278:M279"/>
    <mergeCell ref="A280:A281"/>
    <mergeCell ref="G280:G281"/>
    <mergeCell ref="H280:H281"/>
    <mergeCell ref="I280:I281"/>
    <mergeCell ref="M280:M281"/>
    <mergeCell ref="K292:L292"/>
    <mergeCell ref="K293:M293"/>
    <mergeCell ref="K294:L294"/>
    <mergeCell ref="K295:L295"/>
    <mergeCell ref="K296:L296"/>
    <mergeCell ref="K297:L297"/>
    <mergeCell ref="K298:L298"/>
    <mergeCell ref="K299:L299"/>
    <mergeCell ref="A282:B282"/>
    <mergeCell ref="G282:H282"/>
    <mergeCell ref="J282:K282"/>
    <mergeCell ref="K286:M286"/>
    <mergeCell ref="K287:L287"/>
    <mergeCell ref="K288:L288"/>
    <mergeCell ref="K289:L289"/>
    <mergeCell ref="K290:L290"/>
    <mergeCell ref="K291:L291"/>
  </mergeCells>
  <conditionalFormatting sqref="C9:C12 C24:C29 C37:C40 C75:C84 C92:C97 C134:C143 N138:N139 C151:C158 N151:N158 C218:C229 C237:C242 C278:C281">
    <cfRule type="cellIs" dxfId="1" priority="2" operator="equal">
      <formula>0</formula>
    </cfRule>
  </conditionalFormatting>
  <conditionalFormatting sqref="D9:F12 D24:F29 D37:F40 D75:F84 D92:F97 D134 E134:F137 D136:D138 E138 O138:Q139 F138:F141 D139:F139 D140:E141 D142:F143 D151 O151 P151:Q152 E151:F154 D153:D154 O153:Q158 D155:F156 F156:F158 D157:E158 D218:F227 F227:F229 D228:E229 D237:F242 D278:F281">
    <cfRule type="cellIs" dxfId="0" priority="3" operator="equal">
      <formula>0</formula>
    </cfRule>
  </conditionalFormatting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2644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458</cp:revision>
  <dcterms:created xsi:type="dcterms:W3CDTF">2022-08-11T08:27:19Z</dcterms:created>
  <dcterms:modified xsi:type="dcterms:W3CDTF">2024-10-17T09:14:31Z</dcterms:modified>
  <cp:category/>
  <dc:language>pl-PL</dc:language>
</cp:coreProperties>
</file>