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1\"/>
    </mc:Choice>
  </mc:AlternateContent>
  <xr:revisionPtr revIDLastSave="0" documentId="13_ncr:1_{3814FE53-EBB6-4277-AA55-CADA02F9E644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1" sheetId="15" r:id="rId3"/>
  </sheets>
  <definedNames>
    <definedName name="_xlnm._FilterDatabase" localSheetId="1" hidden="1">całość!$A$1:$L$21</definedName>
    <definedName name="_xlnm._FilterDatabase" localSheetId="2" hidden="1">'część 1'!$A$1:$L$11</definedName>
    <definedName name="plik_Jelcz" localSheetId="1">całość!$A$3:$H$34</definedName>
    <definedName name="plik_Jelcz" localSheetId="2">'część 1'!$A$3:$H$11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5" l="1"/>
  <c r="R10" i="15"/>
  <c r="P10" i="15"/>
  <c r="O10" i="15"/>
  <c r="S9" i="15"/>
  <c r="R9" i="15"/>
  <c r="P9" i="15"/>
  <c r="O9" i="15"/>
  <c r="S8" i="15"/>
  <c r="R8" i="15"/>
  <c r="P8" i="15"/>
  <c r="O8" i="15"/>
  <c r="S7" i="15"/>
  <c r="R7" i="15"/>
  <c r="P7" i="15"/>
  <c r="O7" i="15"/>
  <c r="S6" i="15"/>
  <c r="R6" i="15"/>
  <c r="P6" i="15"/>
  <c r="O6" i="15"/>
  <c r="S5" i="15"/>
  <c r="R5" i="15"/>
  <c r="P5" i="15"/>
  <c r="O5" i="15"/>
  <c r="P4" i="15"/>
  <c r="R4" i="15" s="1"/>
  <c r="O4" i="15"/>
  <c r="S4" i="15" s="1"/>
  <c r="P3" i="15"/>
  <c r="R3" i="15" s="1"/>
  <c r="O3" i="15"/>
  <c r="S3" i="15" s="1"/>
  <c r="S11" i="15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13" i="11" l="1"/>
  <c r="S22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<sst xmlns="http://schemas.openxmlformats.org/spreadsheetml/2006/main" count="309" uniqueCount="104">
  <si>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</si>
  <si>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</si>
  <si>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</si>
  <si>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</si>
  <si>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</si>
  <si>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</si>
  <si>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</si>
  <si>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</si>
  <si>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</si>
  <si>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</si>
  <si>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</si>
  <si>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</si>
  <si>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</si>
  <si>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</si>
  <si>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</si>
  <si>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</si>
  <si>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</si>
  <si>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</si>
  <si>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</si>
  <si>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</si>
  <si>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</si>
  <si>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</si>
  <si>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</si>
  <si>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</si>
  <si>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</si>
  <si>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</si>
  <si>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</si>
  <si>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</si>
  <si>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</si>
  <si>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</si>
  <si>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</si>
  <si>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</si>
  <si>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</si>
  <si>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</si>
  <si>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</si>
  <si>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</si>
  <si>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</si>
  <si>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</si>
  <si>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</si>
  <si>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</si>
  <si>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</si>
  <si>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</si>
  <si>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</si>
  <si>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</si>
  <si>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</si>
  <si>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</si>
  <si>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</si>
  <si>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</si>
  <si>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</si>
  <si>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</si>
  <si>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</si>
  <si>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</si>
  <si>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</si>
  <si>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</si>
  <si>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</si>
  <si>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</si>
  <si>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</si>
  <si>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</si>
  <si>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</si>
  <si>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</si>
  <si>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</si>
  <si>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</si>
  <si>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</si>
  <si>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</si>
  <si>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</si>
  <si>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</si>
  <si>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</si>
  <si>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</si>
  <si>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</si>
  <si>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</si>
  <si>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</si>
  <si>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</si>
  <si>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</si>
  <si>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</si>
  <si>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</si>
  <si>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</si>
  <si>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</si>
  <si>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</si>
  <si>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</si>
  <si>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</si>
  <si>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</si>
  <si>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</si>
  <si>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</si>
  <si>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</si>
  <si>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</si>
  <si>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</si>
  <si>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</si>
  <si>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</si>
  <si>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</si>
  <si>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</si>
  <si>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</si>
  <si>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</si>
  <si>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</si>
  <si>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</si>
  <si>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</si>
  <si>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</si>
  <si>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</si>
  <si>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</si>
  <si>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</si>
  <si>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podatek VAT %</t>
  </si>
  <si>
    <t>Zał. 1.1: Formularz asortymentow cenowy PODSTAWA Część nr . 1 - akumulatory rozruchowe do 120Ah</t>
  </si>
  <si>
    <t>SUMA</t>
  </si>
  <si>
    <t>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</si>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</sst>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left"/>
    </xf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6" t="s">
        <v>86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7" t="s">
        <v>22</v>
      </c>
      <c r="L2" s="47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4" t="s">
        <v>55</v>
      </c>
      <c r="O13" s="44"/>
      <c r="P13" s="44"/>
      <c r="Q13" s="44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6" t="s">
        <v>87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7" t="s">
        <v>22</v>
      </c>
      <c r="L16" s="47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4" t="s">
        <v>55</v>
      </c>
      <c r="O22" s="44"/>
      <c r="P22" s="44"/>
      <c r="Q22" s="44"/>
      <c r="R22" s="6" t="s">
        <v>55</v>
      </c>
      <c r="S22" s="33" t="str">
        <f>IF(SUM(S17:S21)&gt;0,SUM(S17:S21),"")</f>
        <v/>
      </c>
    </row>
    <row r="24" spans="1:19" x14ac:dyDescent="0.25">
      <c r="A24" s="46" t="s">
        <v>88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7" t="s">
        <v>22</v>
      </c>
      <c r="L25" s="47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5"/>
      <c r="L26" s="45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5"/>
      <c r="L27" s="45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4" t="s">
        <v>55</v>
      </c>
      <c r="O28" s="44"/>
      <c r="P28" s="44"/>
      <c r="Q28" s="44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6" t="s">
        <v>89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7" t="s">
        <v>22</v>
      </c>
      <c r="L31" s="47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4" t="s">
        <v>55</v>
      </c>
      <c r="O34" s="44"/>
      <c r="P34" s="44"/>
      <c r="Q34" s="44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A1:S1"/>
    <mergeCell ref="K2:L2"/>
    <mergeCell ref="A15:S15"/>
    <mergeCell ref="K16:L16"/>
    <mergeCell ref="A24:S24"/>
    <mergeCell ref="N22:Q22"/>
    <mergeCell ref="N34:Q34"/>
    <mergeCell ref="N13:Q13"/>
    <mergeCell ref="K26:L26"/>
    <mergeCell ref="K27:L27"/>
    <mergeCell ref="A30:S30"/>
    <mergeCell ref="K31:L31"/>
    <mergeCell ref="K25:L25"/>
    <mergeCell ref="N28:Q28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5"/>
  <sheetViews>
    <sheetView tabSelected="1" view="pageLayout" zoomScaleNormal="100" workbookViewId="0">
      <selection activeCell="G16" sqref="G16"/>
    </sheetView>
  </sheetViews>
  <sheetFormatPr defaultColWidth="3" defaultRowHeight="15" x14ac:dyDescent="0.25"/>
  <cols>
    <col min="1" max="1" width="3.7109375" style="3" customWidth="1"/>
    <col min="2" max="2" width="16.5703125" style="3" customWidth="1"/>
    <col min="3" max="3" width="20.425781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3.42578125" style="3" customWidth="1"/>
    <col min="15" max="15" width="12.42578125" style="3" customWidth="1"/>
    <col min="16" max="16" width="11.85546875" style="3" customWidth="1"/>
    <col min="17" max="17" width="3.28515625" style="3" hidden="1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6" t="s">
        <v>100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7" t="s">
        <v>22</v>
      </c>
      <c r="L2" s="47"/>
      <c r="M2" s="21" t="s">
        <v>74</v>
      </c>
      <c r="N2" s="21" t="s">
        <v>51</v>
      </c>
      <c r="O2" s="17" t="s">
        <v>52</v>
      </c>
      <c r="P2" s="19" t="s">
        <v>99</v>
      </c>
      <c r="Q2" s="20" t="s">
        <v>97</v>
      </c>
      <c r="R2" s="19" t="s">
        <v>53</v>
      </c>
      <c r="S2" s="19" t="s">
        <v>54</v>
      </c>
    </row>
    <row r="3" spans="1:19" ht="27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0" si="0">IF(N3&gt;0,N3*I3,"")</f>
        <v/>
      </c>
      <c r="P3" s="27" t="str">
        <f t="shared" ref="P3:P10" si="1">IF(N3&gt;0,ROUND(N3*0.23,2),"")</f>
        <v/>
      </c>
      <c r="Q3" s="42">
        <v>23</v>
      </c>
      <c r="R3" s="27" t="str">
        <f t="shared" ref="R3:R10" si="2">IF(N3&gt;0,N3+P3,"")</f>
        <v/>
      </c>
      <c r="S3" s="27" t="str">
        <f t="shared" ref="S3:S10" si="3">IF(N3&gt;0,O3+(I3*P3),"")</f>
        <v/>
      </c>
    </row>
    <row r="4" spans="1:19" ht="25.5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27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2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25.5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2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ht="27" x14ac:dyDescent="0.25">
      <c r="A7" s="22">
        <v>5</v>
      </c>
      <c r="B7" s="16" t="s">
        <v>79</v>
      </c>
      <c r="C7" s="37" t="s">
        <v>25</v>
      </c>
      <c r="D7" s="23" t="s">
        <v>16</v>
      </c>
      <c r="E7" s="23">
        <v>12</v>
      </c>
      <c r="F7" s="23">
        <v>92</v>
      </c>
      <c r="G7" s="23">
        <v>850</v>
      </c>
      <c r="H7" s="23" t="s">
        <v>20</v>
      </c>
      <c r="I7" s="23">
        <v>4</v>
      </c>
      <c r="J7" s="23" t="s">
        <v>24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27" x14ac:dyDescent="0.25">
      <c r="A8" s="22">
        <v>6</v>
      </c>
      <c r="B8" s="16" t="s">
        <v>78</v>
      </c>
      <c r="C8" s="37" t="s">
        <v>43</v>
      </c>
      <c r="D8" s="23" t="s">
        <v>26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27" x14ac:dyDescent="0.25">
      <c r="A9" s="22">
        <v>7</v>
      </c>
      <c r="B9" s="16" t="s">
        <v>76</v>
      </c>
      <c r="C9" s="37" t="s">
        <v>83</v>
      </c>
      <c r="D9" s="23" t="s">
        <v>26</v>
      </c>
      <c r="E9" s="23">
        <v>12</v>
      </c>
      <c r="F9" s="23">
        <v>105</v>
      </c>
      <c r="G9" s="23">
        <v>950</v>
      </c>
      <c r="H9" s="23" t="s">
        <v>20</v>
      </c>
      <c r="I9" s="23">
        <v>2</v>
      </c>
      <c r="J9" s="23" t="s">
        <v>44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25.5" x14ac:dyDescent="0.25">
      <c r="A10" s="22">
        <v>8</v>
      </c>
      <c r="B10" s="28" t="s">
        <v>45</v>
      </c>
      <c r="C10" s="41" t="s">
        <v>66</v>
      </c>
      <c r="D10" s="30" t="s">
        <v>33</v>
      </c>
      <c r="E10" s="30">
        <v>12</v>
      </c>
      <c r="F10" s="30">
        <v>110</v>
      </c>
      <c r="G10" s="30">
        <v>950</v>
      </c>
      <c r="H10" s="30" t="s">
        <v>20</v>
      </c>
      <c r="I10" s="30">
        <v>10</v>
      </c>
      <c r="J10" s="30" t="s">
        <v>24</v>
      </c>
      <c r="K10" s="31" t="s">
        <v>23</v>
      </c>
      <c r="L10" s="31" t="s">
        <v>47</v>
      </c>
      <c r="M10" s="25"/>
      <c r="N10" s="26"/>
      <c r="O10" s="32" t="str">
        <f t="shared" si="0"/>
        <v/>
      </c>
      <c r="P10" s="32" t="str">
        <f t="shared" si="1"/>
        <v/>
      </c>
      <c r="Q10" s="42">
        <v>23</v>
      </c>
      <c r="R10" s="32" t="str">
        <f t="shared" si="2"/>
        <v/>
      </c>
      <c r="S10" s="32" t="str">
        <f t="shared" si="3"/>
        <v/>
      </c>
    </row>
    <row r="11" spans="1:19" x14ac:dyDescent="0.25">
      <c r="A11" s="2"/>
      <c r="B11" s="11"/>
      <c r="C11" s="9"/>
      <c r="D11" s="10"/>
      <c r="E11" s="10"/>
      <c r="F11" s="10"/>
      <c r="G11" s="10"/>
      <c r="H11" s="10"/>
      <c r="I11" s="10"/>
      <c r="J11" s="10"/>
      <c r="K11" s="12"/>
      <c r="L11" s="12"/>
      <c r="M11" s="13"/>
      <c r="N11" s="43" t="s">
        <v>101</v>
      </c>
      <c r="O11" s="43"/>
      <c r="P11" s="43"/>
      <c r="Q11" s="43"/>
      <c r="R11" s="6" t="s">
        <v>55</v>
      </c>
      <c r="S11" s="33" t="str">
        <f>IF(SUM(S3:S10)&gt;0,SUM(S3:S10),"")</f>
        <v/>
      </c>
    </row>
    <row r="13" spans="1:19" x14ac:dyDescent="0.25">
      <c r="B13" s="50" t="s">
        <v>103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</row>
    <row r="15" spans="1:19" ht="82.5" customHeight="1" x14ac:dyDescent="0.25">
      <c r="B15" s="48" t="s">
        <v>102</v>
      </c>
      <c r="C15" s="49"/>
    </row>
  </sheetData>
  <protectedRanges>
    <protectedRange sqref="C27:G27" name="Rozstęp8_6_6"/>
    <protectedRange sqref="C156:G156" name="Rozstęp8_4_2_3_2"/>
    <protectedRange sqref="C157:G157" name="Rozstęp8_3_2_4_2"/>
    <protectedRange sqref="C159:G159" name="Rozstęp8_3_2_8_2"/>
    <protectedRange sqref="B160" name="Rozstęp9_10_2"/>
    <protectedRange sqref="C160:G160" name="Rozstęp8_10_2_2"/>
    <protectedRange sqref="B161" name="Rozstęp9_1_4_2"/>
    <protectedRange sqref="B162" name="Rozstęp9_1_5_2"/>
    <protectedRange sqref="B163" name="Rozstęp9_1_6_6"/>
    <protectedRange sqref="C163:G163" name="Rozstęp8_17_6"/>
    <protectedRange sqref="B164" name="Rozstęp9_1_7_2"/>
    <protectedRange sqref="B165" name="Rozstęp9_1_12_2"/>
    <protectedRange sqref="C165:G165" name="Rozstęp8_1_2_10_2"/>
    <protectedRange sqref="C166:G166" name="Rozstęp8_2_1_11_2"/>
    <protectedRange sqref="C167:G167" name="Rozstęp8_4_2_11_2"/>
    <protectedRange sqref="B168" name="Rozstęp9_11_3_2"/>
    <protectedRange sqref="C246:G246" name="Rozstęp8_1_2_7"/>
    <protectedRange sqref="C314:G314" name="Rozstęp8_1_2_3"/>
    <protectedRange sqref="C315:G315" name="Rozstęp8_1_2_2_2"/>
    <protectedRange sqref="C553:G558" name="Rozstęp8_1_2_7_2"/>
    <protectedRange sqref="C559:G559" name="Rozstęp8_2_1_9_1"/>
    <protectedRange sqref="B560" name="Rozstęp9_11_3_3"/>
    <protectedRange sqref="C560:G560" name="Rozstęp8_10_6_1"/>
    <protectedRange sqref="B561" name="Rozstęp9_11_3_1_2"/>
    <protectedRange sqref="B562" name="Rozstęp9_7_1_9_1"/>
    <protectedRange sqref="C566:G566" name="Rozstęp8_3_5_1"/>
    <protectedRange sqref="C590:G590" name="Rozstęp8_1_2_5"/>
    <protectedRange sqref="C591:G591" name="Rozstęp8_1_2_6"/>
    <protectedRange sqref="C643:G644" name="Rozstęp8_5_1_7"/>
    <protectedRange sqref="C645:G645" name="Rozstęp8_2_1_1"/>
    <protectedRange sqref="C646:G646" name="Rozstęp8_2_1_2"/>
    <protectedRange sqref="C656:G657" name="Rozstęp8_1_2_3_1"/>
    <protectedRange sqref="C658:G658" name="Rozstęp8_38_2_11"/>
    <protectedRange sqref="C661:G661" name="Rozstęp8_4_2_2"/>
    <protectedRange sqref="C662:G662" name="Rozstęp8_4_2_3"/>
    <protectedRange sqref="C663:G663" name="Rozstęp8_3_2_4"/>
    <protectedRange sqref="C664:G665" name="Rozstęp8_6_2_4"/>
    <protectedRange sqref="C666:G666" name="Rozstęp8_3_8"/>
    <protectedRange sqref="C667:G667" name="Rozstęp8_3_9"/>
    <protectedRange sqref="C668:G668" name="Rozstęp8_6_12"/>
    <protectedRange sqref="C670:G672" name="Rozstęp8_2_1_3"/>
    <protectedRange sqref="C678:G679" name="Rozstęp8_1_2_5_1"/>
    <protectedRange sqref="C680:G680" name="Rozstęp8_1_2_7_3"/>
    <protectedRange sqref="C681:G681" name="Rozstęp8_2_1_8"/>
    <protectedRange sqref="C682:G683" name="Rozstęp8_2_1_9_2"/>
    <protectedRange sqref="C684:G684" name="Rozstęp8_3_2_8"/>
    <protectedRange sqref="C932:G932" name="Rozstęp8_38_2_11_2"/>
    <protectedRange sqref="C946:G946" name="Rozstęp8_3_4"/>
    <protectedRange sqref="C947:G947" name="Rozstęp8_3_2_2"/>
    <protectedRange sqref="C948:G948" name="Rozstęp8_1_2_14"/>
    <protectedRange sqref="C949:G949" name="Rozstęp8_1_2_15"/>
  </protectedRanges>
  <mergeCells count="4">
    <mergeCell ref="A1:S1"/>
    <mergeCell ref="K2:L2"/>
    <mergeCell ref="B15:C15"/>
    <mergeCell ref="B13:M13"/>
  </mergeCells>
  <pageMargins left="0.23622047244094491" right="0.23622047244094491" top="1.3385826771653544" bottom="0.74803149606299213" header="0.31496062992125984" footer="0.31496062992125984"/>
  <pageSetup paperSize="9" scale="82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7DAD266-ECE9-41CE-BE62-CF69922839E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1</vt:lpstr>
      <vt:lpstr>całość!plik_Jelcz</vt:lpstr>
      <vt:lpstr>'część 1'!plik_Jelcz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