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in.grygier\Documents\Kopia Jana\Zamówienia publiczne\Postępowania przetargowe\Postępowania 2025\5. Budowa Kancelarii-P2\SWZ + załączniki\"/>
    </mc:Choice>
  </mc:AlternateContent>
  <bookViews>
    <workbookView xWindow="-120" yWindow="-120" windowWidth="29040" windowHeight="15720"/>
  </bookViews>
  <sheets>
    <sheet name="Arkusz1" sheetId="1" r:id="rId1"/>
  </sheets>
  <definedNames>
    <definedName name="_xlnm.Print_Area" localSheetId="0">Arkusz1!$A$1:$I$425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405" i="1"/>
  <c r="H404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5" i="1"/>
  <c r="H384" i="1"/>
  <c r="H383" i="1"/>
  <c r="H382" i="1"/>
  <c r="H381" i="1"/>
  <c r="H380" i="1"/>
  <c r="H379" i="1"/>
  <c r="H378" i="1"/>
  <c r="H377" i="1"/>
  <c r="H374" i="1"/>
  <c r="H373" i="1"/>
  <c r="H372" i="1"/>
  <c r="H371" i="1"/>
  <c r="H370" i="1"/>
  <c r="H369" i="1"/>
  <c r="H368" i="1"/>
  <c r="H367" i="1"/>
  <c r="H366" i="1"/>
  <c r="H365" i="1"/>
  <c r="H359" i="1"/>
  <c r="H358" i="1"/>
  <c r="H357" i="1"/>
  <c r="H354" i="1"/>
  <c r="H353" i="1"/>
  <c r="H352" i="1"/>
  <c r="H351" i="1"/>
  <c r="H350" i="1"/>
  <c r="H349" i="1"/>
  <c r="H348" i="1"/>
  <c r="H345" i="1"/>
  <c r="H344" i="1"/>
  <c r="H343" i="1"/>
  <c r="H342" i="1"/>
  <c r="H341" i="1"/>
  <c r="H338" i="1"/>
  <c r="H337" i="1"/>
  <c r="H336" i="1"/>
  <c r="H335" i="1"/>
  <c r="H334" i="1"/>
  <c r="H333" i="1"/>
  <c r="H330" i="1"/>
  <c r="H329" i="1"/>
  <c r="H328" i="1"/>
  <c r="H327" i="1"/>
  <c r="H324" i="1"/>
  <c r="H323" i="1"/>
  <c r="H322" i="1"/>
  <c r="H321" i="1"/>
  <c r="H320" i="1"/>
  <c r="H317" i="1"/>
  <c r="H316" i="1"/>
  <c r="H318" i="1" s="1"/>
  <c r="H313" i="1"/>
  <c r="H312" i="1"/>
  <c r="H305" i="1"/>
  <c r="H304" i="1"/>
  <c r="H303" i="1"/>
  <c r="H302" i="1"/>
  <c r="H301" i="1"/>
  <c r="H300" i="1"/>
  <c r="H299" i="1"/>
  <c r="H298" i="1"/>
  <c r="H297" i="1"/>
  <c r="H296" i="1"/>
  <c r="H293" i="1"/>
  <c r="H292" i="1"/>
  <c r="H291" i="1"/>
  <c r="H290" i="1"/>
  <c r="H289" i="1"/>
  <c r="H287" i="1"/>
  <c r="H286" i="1"/>
  <c r="H285" i="1"/>
  <c r="H284" i="1"/>
  <c r="H283" i="1"/>
  <c r="H282" i="1"/>
  <c r="H277" i="1"/>
  <c r="H276" i="1"/>
  <c r="H275" i="1"/>
  <c r="H274" i="1"/>
  <c r="H273" i="1"/>
  <c r="H272" i="1"/>
  <c r="H271" i="1"/>
  <c r="H270" i="1"/>
  <c r="H267" i="1"/>
  <c r="H266" i="1"/>
  <c r="H265" i="1"/>
  <c r="H264" i="1"/>
  <c r="H263" i="1"/>
  <c r="H261" i="1"/>
  <c r="H260" i="1"/>
  <c r="H259" i="1"/>
  <c r="H258" i="1"/>
  <c r="H257" i="1"/>
  <c r="H251" i="1"/>
  <c r="H250" i="1"/>
  <c r="H249" i="1"/>
  <c r="H248" i="1"/>
  <c r="H247" i="1"/>
  <c r="H246" i="1"/>
  <c r="H245" i="1"/>
  <c r="H244" i="1"/>
  <c r="H243" i="1"/>
  <c r="H242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2" i="1"/>
  <c r="H211" i="1"/>
  <c r="H210" i="1"/>
  <c r="H209" i="1"/>
  <c r="H208" i="1"/>
  <c r="H207" i="1"/>
  <c r="H206" i="1"/>
  <c r="H205" i="1"/>
  <c r="H202" i="1"/>
  <c r="H201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58" i="1"/>
  <c r="H159" i="1" s="1"/>
  <c r="H155" i="1"/>
  <c r="H154" i="1"/>
  <c r="H153" i="1"/>
  <c r="H152" i="1"/>
  <c r="H151" i="1"/>
  <c r="H150" i="1"/>
  <c r="H149" i="1"/>
  <c r="H148" i="1"/>
  <c r="H147" i="1"/>
  <c r="H146" i="1"/>
  <c r="H143" i="1"/>
  <c r="H142" i="1"/>
  <c r="H141" i="1"/>
  <c r="H140" i="1"/>
  <c r="H139" i="1"/>
  <c r="H138" i="1"/>
  <c r="H135" i="1"/>
  <c r="H136" i="1" s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6" i="1"/>
  <c r="H95" i="1"/>
  <c r="H94" i="1"/>
  <c r="H93" i="1"/>
  <c r="H90" i="1"/>
  <c r="H89" i="1"/>
  <c r="H88" i="1"/>
  <c r="H87" i="1"/>
  <c r="H86" i="1"/>
  <c r="H85" i="1"/>
  <c r="H82" i="1"/>
  <c r="H81" i="1"/>
  <c r="H80" i="1"/>
  <c r="H79" i="1"/>
  <c r="H78" i="1"/>
  <c r="H77" i="1"/>
  <c r="H76" i="1"/>
  <c r="H75" i="1"/>
  <c r="H74" i="1"/>
  <c r="H73" i="1"/>
  <c r="H72" i="1"/>
  <c r="H71" i="1"/>
  <c r="H68" i="1"/>
  <c r="H67" i="1"/>
  <c r="H66" i="1"/>
  <c r="H65" i="1"/>
  <c r="H64" i="1"/>
  <c r="H63" i="1"/>
  <c r="H62" i="1"/>
  <c r="H61" i="1"/>
  <c r="H60" i="1"/>
  <c r="H59" i="1"/>
  <c r="H58" i="1"/>
  <c r="H57" i="1"/>
  <c r="H54" i="1"/>
  <c r="H53" i="1"/>
  <c r="H52" i="1"/>
  <c r="H51" i="1"/>
  <c r="H48" i="1"/>
  <c r="H47" i="1"/>
  <c r="H46" i="1"/>
  <c r="H45" i="1"/>
  <c r="H44" i="1"/>
  <c r="H43" i="1"/>
  <c r="H42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4" i="1"/>
  <c r="H23" i="1"/>
  <c r="H20" i="1"/>
  <c r="H19" i="1"/>
  <c r="H18" i="1"/>
  <c r="H17" i="1"/>
  <c r="H16" i="1"/>
  <c r="H15" i="1"/>
  <c r="H11" i="1"/>
  <c r="H10" i="1"/>
  <c r="H9" i="1"/>
  <c r="H8" i="1"/>
  <c r="H7" i="1"/>
  <c r="H325" i="1" l="1"/>
  <c r="H331" i="1"/>
  <c r="H55" i="1"/>
  <c r="H91" i="1"/>
  <c r="H144" i="1"/>
  <c r="H203" i="1"/>
  <c r="H213" i="1"/>
  <c r="H262" i="1"/>
  <c r="H360" i="1"/>
  <c r="H406" i="1"/>
  <c r="H314" i="1"/>
  <c r="H252" i="1"/>
  <c r="H118" i="1"/>
  <c r="H97" i="1"/>
  <c r="H69" i="1"/>
  <c r="H21" i="1"/>
  <c r="H346" i="1"/>
  <c r="H177" i="1"/>
  <c r="H199" i="1"/>
  <c r="H268" i="1"/>
  <c r="H306" i="1"/>
  <c r="H40" i="1"/>
  <c r="H25" i="1"/>
  <c r="H133" i="1"/>
  <c r="H375" i="1"/>
  <c r="H402" i="1"/>
  <c r="H355" i="1"/>
  <c r="H339" i="1"/>
  <c r="H156" i="1"/>
  <c r="H386" i="1"/>
  <c r="H240" i="1"/>
  <c r="H13" i="1"/>
  <c r="H278" i="1"/>
  <c r="H83" i="1"/>
  <c r="H49" i="1"/>
  <c r="H288" i="1"/>
  <c r="H294" i="1"/>
  <c r="H253" i="1" l="1"/>
  <c r="H279" i="1"/>
  <c r="H160" i="1"/>
  <c r="H161" i="1" s="1"/>
  <c r="H307" i="1"/>
  <c r="H308" i="1" s="1"/>
  <c r="H361" i="1"/>
  <c r="H387" i="1"/>
  <c r="H407" i="1"/>
  <c r="H309" i="1" l="1"/>
  <c r="H408" i="1" s="1"/>
  <c r="H409" i="1" s="1"/>
  <c r="H410" i="1" s="1"/>
</calcChain>
</file>

<file path=xl/sharedStrings.xml><?xml version="1.0" encoding="utf-8"?>
<sst xmlns="http://schemas.openxmlformats.org/spreadsheetml/2006/main" count="1448" uniqueCount="1002">
  <si>
    <t>L.p.</t>
  </si>
  <si>
    <t>Podstawa</t>
  </si>
  <si>
    <t>Opis robót</t>
  </si>
  <si>
    <t>Jednostka miary</t>
  </si>
  <si>
    <t>Ilość jednostek</t>
  </si>
  <si>
    <t>Cena jednostkowa</t>
  </si>
  <si>
    <t>a</t>
  </si>
  <si>
    <t>c</t>
  </si>
  <si>
    <t>d</t>
  </si>
  <si>
    <t>e</t>
  </si>
  <si>
    <t>f</t>
  </si>
  <si>
    <t>g</t>
  </si>
  <si>
    <t>h</t>
  </si>
  <si>
    <t>1</t>
  </si>
  <si>
    <t>ROBOTY BUDOWLANE</t>
  </si>
  <si>
    <t>1.1</t>
  </si>
  <si>
    <t>ROBOTY ZIEMNE</t>
  </si>
  <si>
    <t>1 d.1.1</t>
  </si>
  <si>
    <t>KNR 2-01 0126-01</t>
  </si>
  <si>
    <t>Usunięcie warstwy ziemi urodzajnej (humusu) o grubości do 15 cm za pomocą spycharek ze złożeniem na odkładzie do pózniejszego wykorzystania.</t>
  </si>
  <si>
    <t>m2</t>
  </si>
  <si>
    <t>2 d.1.1</t>
  </si>
  <si>
    <t>KNR 2-01 0126-02</t>
  </si>
  <si>
    <t>Usunięcie warstwy ziemi urodzajnej (humusu) za pomocą spycharek - dodatek za każde dalsze 5 cm grubości ze złożeniem na odkładzie do pózniejszego wykorzystania.</t>
  </si>
  <si>
    <t>3 d.1.1</t>
  </si>
  <si>
    <t>KNR-W 2-01 0212-06</t>
  </si>
  <si>
    <t>Wykopy oraz przekopy wykonywane koparkami podsiębiernymi 0.40 m3 na odkład w gruncie kat. III</t>
  </si>
  <si>
    <t>m3</t>
  </si>
  <si>
    <t>4 d.1.1</t>
  </si>
  <si>
    <t>KNR-W 2-01 0503-02</t>
  </si>
  <si>
    <t>Mechaniczne zasypywanie wnęk za ścianami budowli wodno-inżynieryjnych przy wysokości nasypu powyżej 4 m w gruncie kat. III-IV - zasypanie wykopów z zagęszczeniem</t>
  </si>
  <si>
    <t>5 d.1.1</t>
  </si>
  <si>
    <t>KNR-W 2-01 0228-01</t>
  </si>
  <si>
    <t>Zagęszczenie nasypów ubijakami mechanicznymi; grunty sypkie kat. I-III</t>
  </si>
  <si>
    <t>6 d.1.1</t>
  </si>
  <si>
    <t>KNR-W 2-01 0410-01</t>
  </si>
  <si>
    <t>Rozplantowanie spycharkami ziemi wydobytej z wykopów liniowych do 1 m3 wzdłuż 1 m krawędzi wykopu - kat. gruntu I-IV</t>
  </si>
  <si>
    <t xml:space="preserve"> </t>
  </si>
  <si>
    <t>Razem dział: ROBOTY ZIEMNE</t>
  </si>
  <si>
    <t>1.2</t>
  </si>
  <si>
    <t xml:space="preserve">FUNDAMENTY </t>
  </si>
  <si>
    <t>7 d.1.2</t>
  </si>
  <si>
    <t>KNR-W 2-02 1101-03</t>
  </si>
  <si>
    <t>Podkłady betonowe w budownictwie  użyteczności publicznej przy zastosowaniu pompy do betonu na podłożu gruntowym gr. min. 10cm - Beton C8/10</t>
  </si>
  <si>
    <t>8 d.1.2</t>
  </si>
  <si>
    <t>KNR 0-20 0265-01</t>
  </si>
  <si>
    <t>Ławy fundamentowe żelbetowe prostokątne o szer. do 0.6 m w deskowaniu PERI wariant II (transport betonu pompą) - Beton C25/30 S3 W8 XC2</t>
  </si>
  <si>
    <t>9 d.1.2</t>
  </si>
  <si>
    <t>KNR-W 2-02 0101-06</t>
  </si>
  <si>
    <t>Fundamenty z bloczków betonowych na zaprawie cementowej - ściany fundamentowe.</t>
  </si>
  <si>
    <t>10 d.1.2</t>
  </si>
  <si>
    <t>KNR 0-20 0269-07</t>
  </si>
  <si>
    <t>Słupy żelbetowe o wys. do 4 m i stosunku deskowanego obwodu do przekroju ponad 16 w deskowaniu PERI "TRIO" wariant II (transport betonu pompą) -  Beton C25/30 S3 W8 XC2</t>
  </si>
  <si>
    <t>11 d.1.2</t>
  </si>
  <si>
    <t>KNR 0-20 0271-04</t>
  </si>
  <si>
    <t>Belki, podciągi i wieńce o stosunku deskowanego obwodu do przekroju do 14 w deskowaniu PERI wariant II (transport betonu pompą) -  Beton C25/30 S3 W8 XC2</t>
  </si>
  <si>
    <t>12 d.1.2</t>
  </si>
  <si>
    <t>KNR-W 2-02 0259-02</t>
  </si>
  <si>
    <t>Przygotowanie i montaż zbrojenia elementów budynków i budowli - pręty żebrowane o śr. 8-12 mm</t>
  </si>
  <si>
    <t>t</t>
  </si>
  <si>
    <t xml:space="preserve">Razem dział: FUNDAMENTY </t>
  </si>
  <si>
    <t>1.3</t>
  </si>
  <si>
    <t>POSADZKA NA GRUNCIE</t>
  </si>
  <si>
    <t>13 d.1.3</t>
  </si>
  <si>
    <t>KNNR 6 0112-06</t>
  </si>
  <si>
    <t>Warstwa górna podbudowy z kruszyw naturalnych o grubości po zagęszczeniu 15 cm</t>
  </si>
  <si>
    <t>14 d.1.3</t>
  </si>
  <si>
    <t>Razem dział: POSADZKA NA GRUNCIE</t>
  </si>
  <si>
    <t>1.4</t>
  </si>
  <si>
    <t>IZOLACJA FUNDAMENTÓW I OPASKA ODBOJOWA</t>
  </si>
  <si>
    <t>15 d.1.4</t>
  </si>
  <si>
    <t xml:space="preserve">KNR AT-27 0201-01 uwaga pod tablicą. </t>
  </si>
  <si>
    <t>Izolacja pionowa przeciwwilgociowa o gr. 2 mm ze szlamów uszczelniających nakładanych ręcznie na wyrównanym podłożu Powierzchnia nieotynkowana - ściany fundamentowe.</t>
  </si>
  <si>
    <t>16 d.1.4</t>
  </si>
  <si>
    <t>NNRNKB 202 0618-01</t>
  </si>
  <si>
    <t>(z.V) Izolacje przeciwwilgociowe ław fundamentowych z papy zgrzewalnej - izolacja ścian fundamentowych z dwu warstw papy pozioma. Krotność = 2</t>
  </si>
  <si>
    <t>17 d.1.4</t>
  </si>
  <si>
    <t>ZKNR C-2 0307-01</t>
  </si>
  <si>
    <t>Docieplenie ścian płytami polistyrenowymi 300 kPa wsp.=0,036 [W/m2K]  gr.18 cm mocowanymi punktowo</t>
  </si>
  <si>
    <t>18 d.1.4</t>
  </si>
  <si>
    <t>KNR 2-02 0607-03 analogia</t>
  </si>
  <si>
    <t>Izolacje przeciwwilgociowe i przeciwwodne z folii polietylenowej szerokiej kanałów,rowów itp. - izolacja pionowa z dwu warstw folii 0,3mm Krotność = 2</t>
  </si>
  <si>
    <t>19 d.1.4</t>
  </si>
  <si>
    <t>KNR 2-31 0101-01</t>
  </si>
  <si>
    <t>Mechaniczne wykonanie koryta na całej szerokości jezdni i chodników w gruncie kat. I-IV głębokości 20 cm</t>
  </si>
  <si>
    <t>20 d.1.4</t>
  </si>
  <si>
    <t>KNR 2-31 0103-02</t>
  </si>
  <si>
    <t>Ręczne profilowanie i zagęszczenie podłoża pod warstwy konstrukcyjne nawierzchni w gruncie kat. III-IV</t>
  </si>
  <si>
    <t>21 d.1.4</t>
  </si>
  <si>
    <t>KNR 2-31 0401-02</t>
  </si>
  <si>
    <t>Rowki pod krawężniki i ławy krawężnikowe o wymiarach 20x20 cm w gruncie kat.III-IV</t>
  </si>
  <si>
    <t>m</t>
  </si>
  <si>
    <t>22 d.1.4</t>
  </si>
  <si>
    <t>KNR 2-31 0402-04</t>
  </si>
  <si>
    <t>Ława pod krawężniki i obrzeża betonowa C12/15 z oporem</t>
  </si>
  <si>
    <t>23 d.1.4</t>
  </si>
  <si>
    <t>KNR 2-31 0407-04</t>
  </si>
  <si>
    <t>Obrzeża betonowe o wymiarach 30x8 cm na podsypce piaskowej z wypełnieniem spoin zaprawą cementową</t>
  </si>
  <si>
    <t>24 d.1.4</t>
  </si>
  <si>
    <t>KNR 2-31 0105-01 0105-02</t>
  </si>
  <si>
    <t>Podsypka z pospólki 0-31,5mm z zagęszczeniem ręcznym - 5 cm grubości warstwy po zagęszczeniu</t>
  </si>
  <si>
    <t>25 d.1.4</t>
  </si>
  <si>
    <t>KNNR 6 0109-01</t>
  </si>
  <si>
    <t>Podbudowy betonowe o grubości po zagęszczeniu 10 cm pielęgnowane piaskiem i wodą - podbudowa z chudego betonu RM 2,5 MPa.</t>
  </si>
  <si>
    <t>26 d.1.4</t>
  </si>
  <si>
    <t>KNR 2-31 0511-03</t>
  </si>
  <si>
    <t>Chodnik  - nawierzchnia z kostki brukowej beto- nowej grub. 6 cm na podsypce cementowo-piaskowej - 25% kostki kolorowej</t>
  </si>
  <si>
    <t>27 d.1.4</t>
  </si>
  <si>
    <t>KNR 2-31 0606-03</t>
  </si>
  <si>
    <t>Ścieki z prefabrykatów betonowych o grubości 15 cm na podsypce cementowo-piaskowej - odpływ z rur spustowych z korytek betonowych 25x16x8cm.</t>
  </si>
  <si>
    <t>Razem dział: IZOLACJA FUNDAMENTÓW I OPASKA ODBOJOWA</t>
  </si>
  <si>
    <t>1.5</t>
  </si>
  <si>
    <t>KONSTRUKCJA NAZIEMNA</t>
  </si>
  <si>
    <t>28 d.1.5</t>
  </si>
  <si>
    <t>NNRNKB 202 0188-07</t>
  </si>
  <si>
    <t>(z.VIII) Ściany o grubości 24 cm budynków jednokondygnacyjnych o wysokości do 4.5 m z bloczków z betonu komórkowego o długości 59 cm na zaprawie klejowej</t>
  </si>
  <si>
    <t>29 d.1.5</t>
  </si>
  <si>
    <t>KNR BC-01 0103-07 analogia</t>
  </si>
  <si>
    <t>Ściany budynków jednokondygnacyjnych z bloczków YTONG o powierzchni czołowej profilowanej; zbrojenie strefy podokiennej w ścianie z otworami</t>
  </si>
  <si>
    <t>szt.</t>
  </si>
  <si>
    <t>30 d.1.5</t>
  </si>
  <si>
    <t>Belki, podciągi i wieńce o stosunku deskowanego obwodu do przekroju do 14 w deskowaniu PERI wariant II (transport betonu pompą) -  Beton C20/25 S3 XC1</t>
  </si>
  <si>
    <t>31 d.1.5</t>
  </si>
  <si>
    <t>KNR 0-20 0268-03</t>
  </si>
  <si>
    <t>Płyta stropowa o gr.10 cm i pow. między ścianami lub belkami ponad 10 m2 w deskowaniu PERI "MULTIFLEX" wariant II (transport betonu pompą) -  Beton C20/25 S3 XC1</t>
  </si>
  <si>
    <t>32 d.1.5</t>
  </si>
  <si>
    <t>KNR 0-20 0268-04</t>
  </si>
  <si>
    <t>Płyta stropowa w deskowaniu PERI "MULTIFLEX" - dodatek za każdy 1 cm grubości ponad 10 cm wariant II (transport betonu pompą) - łącznie 15cm -  Beton C20/25 S3 XC1 Krotność = 5</t>
  </si>
  <si>
    <t>33 d.1.5</t>
  </si>
  <si>
    <t>KNR-W 2-02 0407-06</t>
  </si>
  <si>
    <t>Słupy okrągłe o długości ponad 2 m - przekrój poprzeczny drewna ponad 180 cm2 z tarcicy nasyconej</t>
  </si>
  <si>
    <t>m3 drew.</t>
  </si>
  <si>
    <t>34 d.1.5</t>
  </si>
  <si>
    <t>Przygotowanie i montaż zbrojenia elementów budynków i budowli - pręty żebrowane o śr. 8-16 mm</t>
  </si>
  <si>
    <t>Razem dział: KONSTRUKCJA NAZIEMNA</t>
  </si>
  <si>
    <t>1.6</t>
  </si>
  <si>
    <t>KOMINY</t>
  </si>
  <si>
    <t>35 d.1.6</t>
  </si>
  <si>
    <t>NNRNKB 202 0159-07</t>
  </si>
  <si>
    <t>(z.II) kanały z pustaków betonowe wentylacyjne trzykanałowe o wymiarach 25x52cm</t>
  </si>
  <si>
    <t>36 d.1.6</t>
  </si>
  <si>
    <t>KNR-W 4-01 0201-10</t>
  </si>
  <si>
    <t>Deskowanie konstrukcji betonowej lub żelbetowej czapek kominowych</t>
  </si>
  <si>
    <t>37 d.1.6</t>
  </si>
  <si>
    <t>KNR 19-01 0203-18</t>
  </si>
  <si>
    <t>Betonowanie czapek kominowych i innych drobnych elementów</t>
  </si>
  <si>
    <t>38 d.1.6</t>
  </si>
  <si>
    <t>Razem dział: KOMINY</t>
  </si>
  <si>
    <t>1.7</t>
  </si>
  <si>
    <t>KONSTRUKCJA DACHU</t>
  </si>
  <si>
    <t>39 d.1.7</t>
  </si>
  <si>
    <t>KNR 2-02 0406-02</t>
  </si>
  <si>
    <t>Murłaty - przekrój poprzeczny drewna ponad 180 cm2 z tarcicy nasyconej</t>
  </si>
  <si>
    <t>40 d.1.7</t>
  </si>
  <si>
    <t>NNRNKB 202 0418-03</t>
  </si>
  <si>
    <t>(z.II) konstrukcje dachowe z tarcicy nasyconej - krokwie zwykłe o dł. do 4.5 m i przekroju do 180 cm2</t>
  </si>
  <si>
    <t>41 d.1.7</t>
  </si>
  <si>
    <t>NNRNKB 202 0418-05</t>
  </si>
  <si>
    <t>(z.II) konstrukcje dachowe z tarcicy nasyconej - krokwie zwykłe o dł. ponad 4.5 m i przekroju do 180 cm2</t>
  </si>
  <si>
    <t>42 d.1.7</t>
  </si>
  <si>
    <t>NNRNKB 202 0418-08</t>
  </si>
  <si>
    <t>(z.II) konstrukcje dachowe z tarcicy nasyconej - krokwie narożne i koszowe o przekroju ponad 180 cm2</t>
  </si>
  <si>
    <t>43 d.1.7</t>
  </si>
  <si>
    <t>NNRNKB 202 0416-04</t>
  </si>
  <si>
    <t>(z.II) konstrukcje dachowe z tarcicy nasyconej - płatew kalenicowa  o dł. do 3 m i przekroju ponad 180 cm2</t>
  </si>
  <si>
    <t>44 d.1.7</t>
  </si>
  <si>
    <t>NNRNKB 202 0416-03</t>
  </si>
  <si>
    <t>(z.II) konstrukcje dachowe z tarcicy nasyconej -  płatwie o dł. do 3 m i przekroju do 180 cm2</t>
  </si>
  <si>
    <t>45 d.1.7</t>
  </si>
  <si>
    <t>NNRNKB 202 0417-03</t>
  </si>
  <si>
    <t>(z.II) konstrukcje dachowe z tarcicy nasyconej - słupy o dł. do 2 m i przekroju do 180 cm2</t>
  </si>
  <si>
    <t>46 d.1.7</t>
  </si>
  <si>
    <t>NNRNKB 202 0416-07</t>
  </si>
  <si>
    <t>(z.II) konstrukcje dachowe z tarcicy nasyconej - podwaliny krótkie o dł. do 2 m o przekroju do 180 cm2 - podstawy słupów</t>
  </si>
  <si>
    <t>47 d.1.7</t>
  </si>
  <si>
    <t>KNR K-05 0102-04</t>
  </si>
  <si>
    <t>Wykonanie deskowania - montaż deski okapowej gr. 32mm szer. 20cm</t>
  </si>
  <si>
    <t>48 d.1.7</t>
  </si>
  <si>
    <t>KNR 2-22 0602-01</t>
  </si>
  <si>
    <t>Podsufitki drewniane - szkielet z łat</t>
  </si>
  <si>
    <t>49 d.1.7</t>
  </si>
  <si>
    <t>KNR 2-22 0602-03</t>
  </si>
  <si>
    <t>Podsufitki drewniane z desek grubości 22-25 mm</t>
  </si>
  <si>
    <t>50 d.1.7</t>
  </si>
  <si>
    <t>KNR-W 2-02 1036-09 analogia</t>
  </si>
  <si>
    <t>Podsufitka - lakierowanie dwukrotne lakierem ognioochronnym</t>
  </si>
  <si>
    <t>Razem dział: KONSTRUKCJA DACHU</t>
  </si>
  <si>
    <t>1.8</t>
  </si>
  <si>
    <t>POKRYCIE DACHU</t>
  </si>
  <si>
    <t>51 d.1.8</t>
  </si>
  <si>
    <t>KNR AT-09 0103-03</t>
  </si>
  <si>
    <t>Folie wstępnego krycia (FWK) układane na krokwiach - rozstaw kontrłat 1,00 m</t>
  </si>
  <si>
    <t>52 d.1.8</t>
  </si>
  <si>
    <t>KNR AT-09 0101-05</t>
  </si>
  <si>
    <t>Łacenie - rozstaw łat 35 cm</t>
  </si>
  <si>
    <t>53 d.1.8</t>
  </si>
  <si>
    <t>KNR AT-09 0802-02</t>
  </si>
  <si>
    <t>Blachodachówka STANDARD z blachy powlekanej - dachy o nachyleniu połaci do 60% i pow. ponad 50 m2</t>
  </si>
  <si>
    <t>54 d.1.8</t>
  </si>
  <si>
    <t>KNR AT-09 0802-08</t>
  </si>
  <si>
    <t>Blachodachówka STANDARD z blachy powlekanej - elementy wykończeniowe - obróbki o szer. ponad 25 cm w rozwinięciu</t>
  </si>
  <si>
    <t>55 d.1.8</t>
  </si>
  <si>
    <t>KNR AT-09 0802-10</t>
  </si>
  <si>
    <t>Blachodachówka STANDARD z blachy powlekanej - elementy wykończeniowe - gąsiory</t>
  </si>
  <si>
    <t>56 d.1.8</t>
  </si>
  <si>
    <t>KNR-W 2-02 1016-07</t>
  </si>
  <si>
    <t>Wyłazy dachowe fabrycznie wykończone z szyba hartowaną wymiar 54x83cm - np. FAKRO WLI z kołnierzem zitegrowanym.</t>
  </si>
  <si>
    <t>szt</t>
  </si>
  <si>
    <t>57 d.1.8</t>
  </si>
  <si>
    <t>KNR K-05 0405-03</t>
  </si>
  <si>
    <t>Montaż elementów komunikacji po dachu - ława kominiarska dł. 200cm</t>
  </si>
  <si>
    <t>58 d.1.8</t>
  </si>
  <si>
    <t>Montaż elementów komunikacji po dachu - ława kominiarska dł. 150cm</t>
  </si>
  <si>
    <t>59 d.1.8</t>
  </si>
  <si>
    <t>KNR K-05 0405-01</t>
  </si>
  <si>
    <t>Montaż elementów komunikacji po dachu - stopień kominiarski</t>
  </si>
  <si>
    <t>60 d.1.8</t>
  </si>
  <si>
    <t>NNRNKB 202 0532-03</t>
  </si>
  <si>
    <t>(z.IV) Obrobienie wyłazów dachowych w dachach krytych blachą</t>
  </si>
  <si>
    <t>61 d.1.8</t>
  </si>
  <si>
    <t>KNR K-05 0404-01</t>
  </si>
  <si>
    <t>Montaż zabezpieczenia przeciwśnieżnego z płotkiem</t>
  </si>
  <si>
    <t>62 d.1.8</t>
  </si>
  <si>
    <t>KNR AT-22 0102-05</t>
  </si>
  <si>
    <t>Obsadzenie drobnych elementów w okładzinie ceramicznej - kratki wentylacyjne metalowe.</t>
  </si>
  <si>
    <t>Razem dział: POKRYCIE DACHU</t>
  </si>
  <si>
    <t>1.9</t>
  </si>
  <si>
    <t>ORYNNOWANIE</t>
  </si>
  <si>
    <t>63 d.1.9</t>
  </si>
  <si>
    <t>KNR K-05 0501-03</t>
  </si>
  <si>
    <t>Montaż rynien dachowych o śr. 150 mm  z blachy stalowej ocynkowanej powlekanej RAL7021</t>
  </si>
  <si>
    <t>64 d.1.9</t>
  </si>
  <si>
    <t>KNR K-05 0501-06</t>
  </si>
  <si>
    <t>Montaż rynien dachowych - lej spustowy  z blachy stalowej ocynkowanej powlekanej RAL7021 150mm</t>
  </si>
  <si>
    <t>65 d.1.9</t>
  </si>
  <si>
    <t>KNR K-05 0501-05</t>
  </si>
  <si>
    <t>Montaż rynien dachowych - narożnik zewnętrzny  z blachy stalowej ocynkowanej powlekanej RAL7021 150mm</t>
  </si>
  <si>
    <t>66 d.1.9</t>
  </si>
  <si>
    <t>KNR K-05 0502-02</t>
  </si>
  <si>
    <t>Montaż rur spustowych o śr. 100 mm z blachy stalowej ocynkowanej powlekanej RAL7021</t>
  </si>
  <si>
    <t>67 d.1.9</t>
  </si>
  <si>
    <t>KNR K-05 0502-03</t>
  </si>
  <si>
    <t>Montaż rur spustowych - kolanko z blachy stalowej ocynkowanej powlekanej RAL7021 100mm</t>
  </si>
  <si>
    <t>68 d.1.9</t>
  </si>
  <si>
    <t>Montaż rur spustowych - wylewka z blachy stalowej ocynkowanej powlekanej RAL7021 100mm</t>
  </si>
  <si>
    <t>Razem dział: ORYNNOWANIE</t>
  </si>
  <si>
    <t>1.10</t>
  </si>
  <si>
    <t>STOLARKA ZEWNĘTRZNA</t>
  </si>
  <si>
    <t>69 d.1.10</t>
  </si>
  <si>
    <t>KNR-W 2-02 1018-04</t>
  </si>
  <si>
    <t>Okna z kształtowników z wysokoudarowego PCW o powierzchni ponad 1.5 m2 w kolorze ciemno szarym RAL 7021,</t>
  </si>
  <si>
    <t>70 d.1.10</t>
  </si>
  <si>
    <t>KNR-W 2-02 1040-02</t>
  </si>
  <si>
    <t>Drzwi aluminiowe dwuskrzydłowe zewnętrzne w kolorze ciemno szarym RAL 7021; przeszklone</t>
  </si>
  <si>
    <t>71 d.1.10</t>
  </si>
  <si>
    <t>Drzwi aluminiowe dwuskrzydłowe wewnętrzne w kolorze ciemno szarym RAL 7021; przeszklone</t>
  </si>
  <si>
    <t>72 d.1.10</t>
  </si>
  <si>
    <t>KNR AL-01 0304-06</t>
  </si>
  <si>
    <t>Montaż elektromechanicznych elementów blokujących - samozamykacz do drzwi</t>
  </si>
  <si>
    <t>Razem dział: STOLARKA ZEWNĘTRZNA</t>
  </si>
  <si>
    <t>1.11</t>
  </si>
  <si>
    <t>ELEWACJA</t>
  </si>
  <si>
    <t>73 d.1.11</t>
  </si>
  <si>
    <t>ZKNR C-2 0101-02</t>
  </si>
  <si>
    <t>Przygotowanie podłoża - oczyszczenie i zmycie podłoża</t>
  </si>
  <si>
    <t>74 d.1.11</t>
  </si>
  <si>
    <t>ZKNR C-2 0101-01</t>
  </si>
  <si>
    <t>Przygotowanie podłoża - zabezpieczenie okien i drzwi folią malarską</t>
  </si>
  <si>
    <t>75 d.1.11</t>
  </si>
  <si>
    <t>ZKNR C-2 0102-06</t>
  </si>
  <si>
    <t>Przyklejenie płyt styropianowych o gr. 20 cm na powierzchni betonowej, tynkach- EPS 70 wsp.=0,036 [W/m2K]</t>
  </si>
  <si>
    <t>76 d.1.11</t>
  </si>
  <si>
    <t>Przyklejenie płyt styropianowych o gr. 5 cm na powierzchni betonowej, tynkach- EPS 70 wsp.=0,036 [W/m2K] - komin</t>
  </si>
  <si>
    <t>77 d.1.11</t>
  </si>
  <si>
    <t>ZKNR C-2 0106-08</t>
  </si>
  <si>
    <t>Zatopienie jednej warstwy siatki na ścianach - zaprawa CT 87</t>
  </si>
  <si>
    <t>78 d.1.11</t>
  </si>
  <si>
    <t>ZKNR C-2 0106-10</t>
  </si>
  <si>
    <t>Zatopienie jednej warstwy siatki na ościeżach - zaprawa CT 87</t>
  </si>
  <si>
    <t>79 d.1.11</t>
  </si>
  <si>
    <t>ZKNR C-2 0106-03</t>
  </si>
  <si>
    <t>Mocowanie płyt styropianowych za pomocą kołków plastikowych do podłoża z cegły - 5 szt/m2</t>
  </si>
  <si>
    <t>80 d.1.11</t>
  </si>
  <si>
    <t>ZKNR C-2 0107-01</t>
  </si>
  <si>
    <t>Montaż listew startowych do podłoża z gazobetonu</t>
  </si>
  <si>
    <t>81 d.1.11</t>
  </si>
  <si>
    <t>ZKNR C-2 0115-01</t>
  </si>
  <si>
    <t>Gruntowanie podłoża - pierwsza warstwa</t>
  </si>
  <si>
    <t>82 d.1.11</t>
  </si>
  <si>
    <t>ZKNR C-2 0114-03</t>
  </si>
  <si>
    <t>Wykonywanie ręczne tynków cienkowarstwowych silikonowych na gotowym podłożu. Tynk silikonowy CT 74 faktura "kamyczek"; ściany płaskie i powierzchnie poziome; ziarno 1,5 mm</t>
  </si>
  <si>
    <t>83 d.1.11</t>
  </si>
  <si>
    <t>ZKNR C-2 0114-07</t>
  </si>
  <si>
    <t>Wykonywanie ręczne tynków cienkowarstwowych silikonowych na gotowym podłożu. Tynk silikonowy CT 74 faktura "kamyczek"; ościeża o szer. 20 cm; ziarno 1,5 mm</t>
  </si>
  <si>
    <t>84 d.1.11</t>
  </si>
  <si>
    <t>ZKNR C-2 0114-01</t>
  </si>
  <si>
    <t>Gruntowanie podłoża - pierwsza warstwa pod płytki.</t>
  </si>
  <si>
    <t>85 d.1.11</t>
  </si>
  <si>
    <t>KNR 2-21 0609-01</t>
  </si>
  <si>
    <t>Okładziny z płytek klinkierowych na ścianach - pas cokołu wys. śr. 40cm</t>
  </si>
  <si>
    <t>86 d.1.11</t>
  </si>
  <si>
    <t>Okładziny z płytek klinkierowych na ścianach - kominy</t>
  </si>
  <si>
    <t>87 d.1.11</t>
  </si>
  <si>
    <t>ZKNR C-2 0107-05</t>
  </si>
  <si>
    <t>Ochrona narożników wypukłych prostych</t>
  </si>
  <si>
    <t>88 d.1.11</t>
  </si>
  <si>
    <t>ZKNR C-2 0107-09</t>
  </si>
  <si>
    <t>Okładzina ścian jednostronnie imitacją deską elewacyjną kolor beżowy RAL1001</t>
  </si>
  <si>
    <t>89 d.1.11</t>
  </si>
  <si>
    <t>KNR-W 4-01 0323-01</t>
  </si>
  <si>
    <t>Obsadzenie parapetów zewnętrznych  z blachy stalowej ocynkowanej powlekanej  z kapinosem, kolor: z blachy powlekanej w kolorze RAL 7021. dł. 1,2m</t>
  </si>
  <si>
    <t>90 d.1.11</t>
  </si>
  <si>
    <t>Obsadzenie parapetów zewnętrznych z blachy stalowej ocynkowanej powlekanej z kapinosem, z blachy powlekanej w kolorze RAL 7021. dł. 1,5m</t>
  </si>
  <si>
    <t>91 d.1.11</t>
  </si>
  <si>
    <t>Obsadzenie parapetów zewnętrznych z blachy stalowej ocynkowanej powlekanej z kapinosem, z blachy powlekanej w kolorze RAL 7021. dł. 1,8m</t>
  </si>
  <si>
    <t>Razem dział: ELEWACJA</t>
  </si>
  <si>
    <t>1.12</t>
  </si>
  <si>
    <t>WYKOŃCZENIE WNĘTRZ</t>
  </si>
  <si>
    <t>1.12.1</t>
  </si>
  <si>
    <t>POSADZKI</t>
  </si>
  <si>
    <t>92 d.1.12.1</t>
  </si>
  <si>
    <t>KNR 2-02 0607-01</t>
  </si>
  <si>
    <t>Izolacje przeciwwilgociowe i przeciwwodne z folii polietylenowej szerokiej poziome podposadzkowe - warstwa poślizgowa izolacja z folii gr. 0,3mm x 2 Krotność = 2</t>
  </si>
  <si>
    <t>93 d.1.12.1</t>
  </si>
  <si>
    <t>KNR 2-02 0609-03</t>
  </si>
  <si>
    <t>Izolacje cieplne i przeciwdźwiękowe z płyt styropianowych poziome, na wierzchu konstrukcji na sucho, jedna warstwa gr. 15 cm styropian EPS100 wsp.=0,036 [W/m2K]</t>
  </si>
  <si>
    <t>94 d.1.12.1</t>
  </si>
  <si>
    <t>Izolacje cieplne i przeciwdźwiękowe z płyt styropianowych poziome, na wierzchu konstrukcji na sucho, jedna warstwa gr. 20 cm styropian EPS100 wsp.= 0,031 [W/m2K]</t>
  </si>
  <si>
    <t>95 d.1.12.1</t>
  </si>
  <si>
    <t>KNR 2-02 1106-01</t>
  </si>
  <si>
    <t>Posadzki betonowe grubości 25 mm</t>
  </si>
  <si>
    <t>96 d.1.12.1</t>
  </si>
  <si>
    <t>KNR 2-02 1106-03</t>
  </si>
  <si>
    <t>Posadzki betonowe - pogrubienie posadzki o 1 cm - łącznie 5cm Krotność = 2,5</t>
  </si>
  <si>
    <t>97 d.1.12.1</t>
  </si>
  <si>
    <t>KNR 2-02 1106-07</t>
  </si>
  <si>
    <t>Posadzki cementowe wraz z cokolikami - dopłata za zbrojenie siatką stalową</t>
  </si>
  <si>
    <t>98 d.1.12.1</t>
  </si>
  <si>
    <t>KNR 2-02 1118-01</t>
  </si>
  <si>
    <t>Posadzki płytkowe gresowe układane na klej - przygotowanie podłoża</t>
  </si>
  <si>
    <t>99 d.1.12.1</t>
  </si>
  <si>
    <t>KNR 2-02 1118-11</t>
  </si>
  <si>
    <t>Posadzki płytkowe gresowe 30x30  układane na klej</t>
  </si>
  <si>
    <t>100 d.1.12.1</t>
  </si>
  <si>
    <t>Posadzki płytkowe gresowe drewnopodobne układane na klej</t>
  </si>
  <si>
    <t>101 d.1.12.1</t>
  </si>
  <si>
    <t xml:space="preserve">KNR 2-02 1120-05 z.sz. 5.7.a </t>
  </si>
  <si>
    <t>Cokoliki płytkowe z kamieni sztucznych z płytek 30x30 cm - cokolik 15 cm układane na klej z przecinaniem płytek metodą zwykłą Pow. do 10,0 m2 - cokolik zlicowany z powierzchnią tynku.</t>
  </si>
  <si>
    <t>102 d.1.12.1</t>
  </si>
  <si>
    <t>KNR 2-02 1219-03</t>
  </si>
  <si>
    <t>Wycieraczki do obuwia sysetmowa aluminiowa z ramka i wkładem szczotkowym 120x60cm wewnętrzna - wycieraczka montowana we wnęce w posadzce. Wnęka wyposażona w kratke ściekową z odpływem do kanalizacji lub osadnika.</t>
  </si>
  <si>
    <t>103 d.1.12.1</t>
  </si>
  <si>
    <t>Wycieraczki do obuwia systemowa aluminiowa z ramka i wkładem gumowo-szczotkowym 120x60cm zewnętrzna  - wycieraczka montowana we wnęce w posadzce. Wnęka wyposażona w kratkę ściekową z odpływem do osadnika.</t>
  </si>
  <si>
    <t>Razem dział: POSADZKI</t>
  </si>
  <si>
    <t>1.12.2</t>
  </si>
  <si>
    <t>ŚCIANY DZIAŁOWE</t>
  </si>
  <si>
    <t>104 d.1.12.2</t>
  </si>
  <si>
    <t>NNRNKB 202 0190a-04</t>
  </si>
  <si>
    <t>(z.VIII) Ścianki działowe o grubości 12 cm z płytek z betonu komórkowego o długości 59 cm na zaprawie klejowej - transport materiałów wyciągiem</t>
  </si>
  <si>
    <t>Razem dział: ŚCIANY DZIAŁOWE</t>
  </si>
  <si>
    <t>1.12.3</t>
  </si>
  <si>
    <t>STOLARKA</t>
  </si>
  <si>
    <t>105 d.1.12.3</t>
  </si>
  <si>
    <t>KNR 2-02 1016-01 analogia</t>
  </si>
  <si>
    <t>Ościeżnice regulowane drewniane lub z płyty wiórowej pełnej/MDF okleinowanej okleiną drewnopoodobną - ściana gr. 15cm</t>
  </si>
  <si>
    <t>106 d.1.12.3</t>
  </si>
  <si>
    <t>Ościeżnice regulowane drewniane lub z płyty wiórowej pełnej/MDF okleinowanej okleiną drewnopoodobną - ściana gr. 28cm</t>
  </si>
  <si>
    <t>107 d.1.12.3</t>
  </si>
  <si>
    <t>KNR 2-02 1017-02</t>
  </si>
  <si>
    <t>Skrzydła drzwiowe drewniane lub z płyty wiórowej pełnej/MDF okleinowanej okleiną drewnopoodobną wewnętrzne jednodzielne pełne o powierzchni powyżej 1,6 m2 fabrycznie wykończone</t>
  </si>
  <si>
    <t>108 d.1.12.3</t>
  </si>
  <si>
    <t>KNR-W 2-02 1024-02</t>
  </si>
  <si>
    <t>Drzwi wewnętrzne drewniane lub z płyty wiórowej pełnej/MDF okleinowanej okleiną drewnopoodobną przesuwne fabrycznie wykończone - dzrwi przesuwne.</t>
  </si>
  <si>
    <t>109 d.1.12.3</t>
  </si>
  <si>
    <t>KNR-W 2-02 1024-03</t>
  </si>
  <si>
    <t>Prowadnice do drzwi przesuwnych</t>
  </si>
  <si>
    <t>kpl.</t>
  </si>
  <si>
    <t>110 d.1.12.3</t>
  </si>
  <si>
    <t>KNR-W 2-02 1016-07 analogia</t>
  </si>
  <si>
    <t>Schody strychowe termoizolacyjne p.poż EI30 - 140x70cm</t>
  </si>
  <si>
    <t>Razem dział: STOLARKA</t>
  </si>
  <si>
    <t>1.12.4</t>
  </si>
  <si>
    <t>TYNKI, MALOWANIE, OKŁADZINY ŚCIENNE</t>
  </si>
  <si>
    <t>111 d.1.12.4</t>
  </si>
  <si>
    <t>KNR 2-02 0803-03</t>
  </si>
  <si>
    <t>Tynki wewnętrzne zwykłe kat. III wykonywane ręcznie na ścianach i słupach - w pomieszczeniach wiatrołapu, korytarza, biurowych i magazynkach gdzie projektowany jest cokół zlicowany z tynkiem pozostawic przy posadzce pas bez tynku na wysokość cokołu.</t>
  </si>
  <si>
    <t>112 d.1.12.4</t>
  </si>
  <si>
    <t>KNR 2-02 0803-06</t>
  </si>
  <si>
    <t>Tynki wewnętrzne zwykłe kat. III wykonywane ręcznie na stropach i podciągach</t>
  </si>
  <si>
    <t>113 d.1.12.4</t>
  </si>
  <si>
    <t>KNR 2-02 0810-04</t>
  </si>
  <si>
    <t>Wykonywane ręcznie tynki wewnętrzne zwykłe kat. III i IV na ościeżach otworów o pow. ponad 3 m2 o szerokości 10 cm</t>
  </si>
  <si>
    <t>114 d.1.12.4</t>
  </si>
  <si>
    <t>KNR 2-02 0810-06</t>
  </si>
  <si>
    <t>Wykonywane ręcznie tynki wewnętrzne zwykłe kat. III i IV na ościeżach otworów o pow. ponad 3 m2 o szerokości 20 cm</t>
  </si>
  <si>
    <t>115 d.1.12.4</t>
  </si>
  <si>
    <t>KNR 0-12 0829-04</t>
  </si>
  <si>
    <t>Licowanie ścian płytkami o wymiarach 30x30 cm - na klej - wysokość 2,2m</t>
  </si>
  <si>
    <t>116 d.1.12.4</t>
  </si>
  <si>
    <t>KNR-W 2-02 0830-04</t>
  </si>
  <si>
    <t>Wykonanie gładzi gipsowych na ścianach - dwuwarstwowe</t>
  </si>
  <si>
    <t>117 d.1.12.4</t>
  </si>
  <si>
    <t>KNR-W 2-02 0830-06</t>
  </si>
  <si>
    <t>Wewnętrzne gładzie gipsowe dwuwarstwowe na sufitach</t>
  </si>
  <si>
    <t>118 d.1.12.4</t>
  </si>
  <si>
    <t>KNR K-04 0201-02</t>
  </si>
  <si>
    <t>Dwukrotne malowanie powierzchni wewnętrznych - podłoży gipsowych i z płyt gipsowo-kartonowych z jednokrotnym gruntowaniem</t>
  </si>
  <si>
    <t>119 d.1.12.4</t>
  </si>
  <si>
    <t>KNP 05 0621-02.01</t>
  </si>
  <si>
    <t>Kratki wentylacyjne prostokątne w kanałach murowanych o obwodzie do 1200 mm</t>
  </si>
  <si>
    <t>120 d.1.12.4</t>
  </si>
  <si>
    <t>KNNR 2 1206-06 analogia</t>
  </si>
  <si>
    <t>Listwy do posadzek przyścienne drewniane - listwy odbojowe drewniane 19x200mm - dwa rzędy,</t>
  </si>
  <si>
    <t>Razem dział: TYNKI, MALOWANIE, OKŁADZINY ŚCIENNE</t>
  </si>
  <si>
    <t>1.12.5</t>
  </si>
  <si>
    <t xml:space="preserve">PARAPETY  </t>
  </si>
  <si>
    <t>121 d.1.12.5</t>
  </si>
  <si>
    <t>KNR 2-02 0129-02</t>
  </si>
  <si>
    <t>Obsadzenie prefabrykowanych podokienników z kamienia lub konglomeratu, długości ponad 1 m, szerokosci 30cm.</t>
  </si>
  <si>
    <t xml:space="preserve">Razem dział: PARAPETY  </t>
  </si>
  <si>
    <t>Razem dział: WYKOŃCZENIE WNĘTRZ</t>
  </si>
  <si>
    <t>Razem dział: ROBOTY BUDOWLANE</t>
  </si>
  <si>
    <t>2</t>
  </si>
  <si>
    <t>ZABUDOWA MEBLOWA</t>
  </si>
  <si>
    <t>122 d.2</t>
  </si>
  <si>
    <t xml:space="preserve">  kalk. własna</t>
  </si>
  <si>
    <t>Dostawa i montaż: biurko kształtowe na stelażu metalowym 160/70x100/50x75h</t>
  </si>
  <si>
    <t>123 d.2</t>
  </si>
  <si>
    <t>Dostawa i montaż: dostawka do biurka o wym. 140x50x75h</t>
  </si>
  <si>
    <t>124 d.2</t>
  </si>
  <si>
    <t>Dostawa i montaż: szafa aktowo-ubraniowa z zamkiem o wym. 80x45x183h</t>
  </si>
  <si>
    <t>125 d.2</t>
  </si>
  <si>
    <t>Dostawa i montaż: szafka z 4 szufladami 50x50x75h</t>
  </si>
  <si>
    <t>126 d.2</t>
  </si>
  <si>
    <t>Dostawa i montaż: szafa aktowa  o wym. 80x39x183h</t>
  </si>
  <si>
    <t>127 d.2</t>
  </si>
  <si>
    <t>Dostawa i montaż: szafa aktowa  otwarta o wym. 80x39x183h</t>
  </si>
  <si>
    <t>128 d.2</t>
  </si>
  <si>
    <t>Dostawa i montaż:  fotel obrotowy</t>
  </si>
  <si>
    <t>129 d.2</t>
  </si>
  <si>
    <t>Dostawa i montaż:  krzesło</t>
  </si>
  <si>
    <t>130 d.2</t>
  </si>
  <si>
    <t>Dostawa i montaż:  zabudowa meblowa aneksu w pomieszczeniu socjalnym dł. 2,58m - szafki dolne z blatem wysokości 85cm, głebokosć 60cm, i szafki górne wysokosci 60,0cm i głebokosci 30,0cm.</t>
  </si>
  <si>
    <t>131 d.2</t>
  </si>
  <si>
    <t>Dostawa i montaż:  lodówka podblatowa</t>
  </si>
  <si>
    <t>132 d.2</t>
  </si>
  <si>
    <t>Dostawa i montaż:  stół do aneksu w pomieszczeniu socjalnym</t>
  </si>
  <si>
    <t>133 d.2</t>
  </si>
  <si>
    <t>Dostawa i montaż:   krzesło zmywalne do aneksu w pomieszczeniu socjalnym</t>
  </si>
  <si>
    <t>134 d.2</t>
  </si>
  <si>
    <t>Dostawa i montaż:   wieszak na ubrania wierzchnie  zmywalne do aneksu w pomieszczeniu socjalnym</t>
  </si>
  <si>
    <t>135 d.2</t>
  </si>
  <si>
    <t>Dostawa i montaż: regał metalowy o wym. 90x50x200h</t>
  </si>
  <si>
    <t>Razem dział: ZABUDOWA MEBLOWA</t>
  </si>
  <si>
    <t>3</t>
  </si>
  <si>
    <t>INSTALACJE SANITARNE</t>
  </si>
  <si>
    <t>3.1</t>
  </si>
  <si>
    <t>INSTALACJE WEWNETRZNE</t>
  </si>
  <si>
    <t>3.1.1</t>
  </si>
  <si>
    <t>ZIMNA WODA</t>
  </si>
  <si>
    <t>136 d.3.1.1</t>
  </si>
  <si>
    <t xml:space="preserve"> wycena indywidualna</t>
  </si>
  <si>
    <t>Włączenie do zewnętrznej instalacji</t>
  </si>
  <si>
    <t>137 d.3.1.1</t>
  </si>
  <si>
    <t>Rurociągi o śr. 32*3,0 mm wraz z wykonaniem bruzd.</t>
  </si>
  <si>
    <t>138 d.3.1.1</t>
  </si>
  <si>
    <t>Rurociągi o śr. 25*2,5 mm wraz z wykonaniem bruzd.</t>
  </si>
  <si>
    <t>139 d.3.1.1</t>
  </si>
  <si>
    <t>Rurociągi o śr. 16*2,0 mm - wraz z wykonaniem bruzd.</t>
  </si>
  <si>
    <t>140 d.3.1.1</t>
  </si>
  <si>
    <t>KNR-W 2-15 0137-01</t>
  </si>
  <si>
    <t>Baterie umywalkowe lub zmywakowe ścienne o śr. nominalnej 15 mm - bateria przystosowana dla niepełnosprawnych.</t>
  </si>
  <si>
    <t>141 d.3.1.1</t>
  </si>
  <si>
    <t>KNR-W 2-15 0137-02</t>
  </si>
  <si>
    <t>Baterie umywalkowe stojące o śr. nominalnej 15 mm</t>
  </si>
  <si>
    <t>142 d.3.1.1</t>
  </si>
  <si>
    <t>Baterie zmywakowe ścienne o śr. nominalnej 15 mm</t>
  </si>
  <si>
    <t>143 d.3.1.1</t>
  </si>
  <si>
    <t>KNR-W 2-15 0137-09</t>
  </si>
  <si>
    <t>Baterie natryskowe z natryskiem przesuwnym o śr.nominalnej 15 mm</t>
  </si>
  <si>
    <t>144 d.3.1.1</t>
  </si>
  <si>
    <t>KNR 2-15 0114-01</t>
  </si>
  <si>
    <t>Zawory czerpalne o śr.nom. 15 mm</t>
  </si>
  <si>
    <t>145 d.3.1.1</t>
  </si>
  <si>
    <t>KNR 2-15 0118-01</t>
  </si>
  <si>
    <t>Wodomierze skrzydełkowe o śr. nom. 15-20 mm</t>
  </si>
  <si>
    <t>146 d.3.1.1</t>
  </si>
  <si>
    <t>Montaz urządzenia do dezynfekcji wody UV - bakteriobójcza lampa UV do wody o wydajnosci 1,0-2,0m3/h</t>
  </si>
  <si>
    <t>147 d.3.1.1</t>
  </si>
  <si>
    <t>KNR 2-15 0107-01</t>
  </si>
  <si>
    <t>Dodatkowe nakłady na wykonanie podejść dopływowych do zaworów wypływowych,baterii,hydrantów,mieszaczy itp. o śr.nominalnej 15 mm</t>
  </si>
  <si>
    <t>148 d.3.1.1</t>
  </si>
  <si>
    <t>KNR 2-15 0107-07</t>
  </si>
  <si>
    <t>Dodatkowe nakłady na wykonanie podejść dopływowych do płuczek ustępowych elastycznych metalowych o śr.nom. 15 mm</t>
  </si>
  <si>
    <t>149 d.3.1.1</t>
  </si>
  <si>
    <t>KNR 0-34 0101-10</t>
  </si>
  <si>
    <t>Izolacja rurociągów śr.16 mm otulinami  - jednowarstwowymi gr.20 mm</t>
  </si>
  <si>
    <t>150 d.3.1.1</t>
  </si>
  <si>
    <t>Izolacja rurociągów śr.25 mm otulinami jednowarstwowymi gr.25 mm</t>
  </si>
  <si>
    <t>151 d.3.1.1</t>
  </si>
  <si>
    <t>KNR 0-34 0101-19</t>
  </si>
  <si>
    <t>Izolacja rurociągów śr.32 mm otulinami jednowarstwowymi gr.30 mm</t>
  </si>
  <si>
    <t>152 d.3.1.1</t>
  </si>
  <si>
    <t>KNR 0-35 0134-03</t>
  </si>
  <si>
    <t>Próba szczelności instalacji wody zimnej i ciepłejw budynkach niemieszkalnych - płukanie instalacji, czynności przygotowawcze i zakończeniowe</t>
  </si>
  <si>
    <t>153 d.3.1.1</t>
  </si>
  <si>
    <t>KNR-W 4-01 0332-07 analogia</t>
  </si>
  <si>
    <t>Wykucie wnęk o głębokości do 5 cm w ścianach z bloczków komórkowych</t>
  </si>
  <si>
    <t>Razem dział: ZIMNA WODA</t>
  </si>
  <si>
    <t>3.1.2</t>
  </si>
  <si>
    <t>ZESTAW HYDROFOROWY</t>
  </si>
  <si>
    <t>154 d.3.1.2</t>
  </si>
  <si>
    <t>KNR 0-35 0113-05</t>
  </si>
  <si>
    <t>Zawory kulowe i zwrotne przelotowe, gwintowane do wody zimnej lub ciepłej o śr. nominalnej 32 mm</t>
  </si>
  <si>
    <t>155 d.3.1.2</t>
  </si>
  <si>
    <t>KNR-W 2-15 0144-01 analogia</t>
  </si>
  <si>
    <t>Zestaw pompa głębinowa + zbiornik hydroforowy + zabezpieczenie przed suchobiegiem</t>
  </si>
  <si>
    <t>Razem dział: ZESTAW HYDROFOROWY</t>
  </si>
  <si>
    <t>3.1.3</t>
  </si>
  <si>
    <t>CIEPŁA WODA UŻYTKOWA</t>
  </si>
  <si>
    <t>156 d.3.1.3</t>
  </si>
  <si>
    <t>157 d.3.1.3</t>
  </si>
  <si>
    <t>158 d.3.1.3</t>
  </si>
  <si>
    <t>159 d.3.1.3</t>
  </si>
  <si>
    <t>160 d.3.1.3</t>
  </si>
  <si>
    <t>161 d.3.1.3</t>
  </si>
  <si>
    <t>162 d.3.1.3</t>
  </si>
  <si>
    <t>163 d.3.1.3</t>
  </si>
  <si>
    <t>Razem dział: CIEPŁA WODA UŻYTKOWA</t>
  </si>
  <si>
    <t>3.1.4</t>
  </si>
  <si>
    <t>KANALIZACJA SANITARNA</t>
  </si>
  <si>
    <t>164 d.3.1.4</t>
  </si>
  <si>
    <t>Właczenie instalacji wewnetrznej do instalacji zewnetrznej.</t>
  </si>
  <si>
    <t>165 d.3.1.4</t>
  </si>
  <si>
    <t>KNR-W 2-01 0311-02</t>
  </si>
  <si>
    <t>Wykopy liniowe o ścianach pionowych głębokości do 0.9 m i szerokości do 2.5 m w gruncie kat.III-IV pod fundamenty, rurociągi i kolektory w gruntach suchych z wydobyciem urobku wyciągiem mechanicznym</t>
  </si>
  <si>
    <t>166 d.3.1.4</t>
  </si>
  <si>
    <t>KNR 2-28 0501-04</t>
  </si>
  <si>
    <t>Podłoża z kruszyw naturalnych grubości 10 cm</t>
  </si>
  <si>
    <t>167 d.3.1.4</t>
  </si>
  <si>
    <t>KNR 2-28 0501-09</t>
  </si>
  <si>
    <t>Obsypka rurociągu kruszywem dowiezionym</t>
  </si>
  <si>
    <t>168 d.3.1.4</t>
  </si>
  <si>
    <t>KNR-W 2-01 0501-03</t>
  </si>
  <si>
    <t>Ręczne zasypywanie wykopów ze skarpami w gruncie kat. I-III z przerzutem na odl. do 3 m - zagęszczanie mechaniczne</t>
  </si>
  <si>
    <t>169 d.3.1.4</t>
  </si>
  <si>
    <t>KNR 2-01 0211-01</t>
  </si>
  <si>
    <t>Roboty ziemne wyk.koparkami przedsiębiernymi 0.15 m3 w ziemi kat.I-III uprzednio zmagazynowanej w hałdach z transportem urobku samochodami samowyładowczymi na odl.do 1 km - wywiezienie nadmiaru ziemi.</t>
  </si>
  <si>
    <t>170 d.3.1.4</t>
  </si>
  <si>
    <t>KNR-W 2-15 0203-04</t>
  </si>
  <si>
    <t>Rurociągi z PVC kanalizacyjne o śr. 160 mm w gotowych wykopach, wewnątrz budynków o połączeniach wciskowych</t>
  </si>
  <si>
    <t>171 d.3.1.4</t>
  </si>
  <si>
    <t>KNR-W 2-15 0203-03</t>
  </si>
  <si>
    <t>Rurociągi z PVC kanalizacyjne o śr. 110 mm w gotowych wykopach, wewnątrz budynków o połączeniach wciskowych</t>
  </si>
  <si>
    <t>172 d.3.1.4</t>
  </si>
  <si>
    <t>KNR-W 2-15 0203-01</t>
  </si>
  <si>
    <t>Rurociągi z PVC kanalizacyjne o śr. 50 mm w gotowych wykopach, wewnątrz budynków o połączeniach wciskowych</t>
  </si>
  <si>
    <t>173 d.3.1.4</t>
  </si>
  <si>
    <t>KNR-W 2-15 0208-03</t>
  </si>
  <si>
    <t>Rurociągi z PVC kanalizacyjne o śr. 110 mm na ścianach w budynkach niemieszkalnych o połączeniach wciskowych</t>
  </si>
  <si>
    <t>174 d.3.1.4</t>
  </si>
  <si>
    <t>KNR-W 2-15 0211-03</t>
  </si>
  <si>
    <t>Dodatki za wykonanie podejść odpływowych z PVC o śr. 110 mm o połączeniach wciskowych</t>
  </si>
  <si>
    <t>podej.</t>
  </si>
  <si>
    <t>175 d.3.1.4</t>
  </si>
  <si>
    <t>KNR-W 2-15 0211-01</t>
  </si>
  <si>
    <t>Dodatki za wykonanie podejść odpływowych z PVC o śr. 50 mm o połączeniach wciskowych</t>
  </si>
  <si>
    <t>176 d.3.1.4</t>
  </si>
  <si>
    <t>Rura ochronna o śr. 250 mm.</t>
  </si>
  <si>
    <t>177 d.3.1.4</t>
  </si>
  <si>
    <t>KNR-W 2-15 0230-02</t>
  </si>
  <si>
    <t>Umywalki pojedyncze porcelanowe z syfonem gruszkowym - umywalka wpuszczana w blat - pomieszczenie socjalne.</t>
  </si>
  <si>
    <t>178 d.3.1.4</t>
  </si>
  <si>
    <t>Umywalki pojedyncze porcelanowe z syfonem gruszkowym - umywalka dostosowana dla niepełnosprawnych</t>
  </si>
  <si>
    <t>179 d.3.1.4</t>
  </si>
  <si>
    <t>KNR-W 2-15 0229-05</t>
  </si>
  <si>
    <t>Zlewozmywaki żeliwne, z blachy lub z tworzywa sztucznego na szafce.</t>
  </si>
  <si>
    <t>180 d.3.1.4</t>
  </si>
  <si>
    <t>KNR-W 2-15 0233-03</t>
  </si>
  <si>
    <t>Ustępy z płuczką ustępową typu "kompakt" dostosowane dla niepełnosprawnych.</t>
  </si>
  <si>
    <t>181 d.3.1.4</t>
  </si>
  <si>
    <t>KNR-W 2-15 0234-02</t>
  </si>
  <si>
    <t>Pisuary pojedyncze z zaworem spłukującym i syfonem.</t>
  </si>
  <si>
    <t>182 d.3.1.4</t>
  </si>
  <si>
    <t>KNR-W 2-15 0232-02</t>
  </si>
  <si>
    <t>Brodziki natryskowe wraz z kabiną - komplet brodzik niski i kabina narożna 90x90. Kabina szkło hartowane 8mm.</t>
  </si>
  <si>
    <t>183 d.3.1.4</t>
  </si>
  <si>
    <t>KNR-W 2-15 0222-02</t>
  </si>
  <si>
    <t>Czyszczaki z PVC kanalizacyjne o śr. 110 mm o połączeniach wciskowych</t>
  </si>
  <si>
    <t>184 d.3.1.4</t>
  </si>
  <si>
    <t>KNR-W 2-15 0218-01 analogia</t>
  </si>
  <si>
    <t>Wpusty ściekowe z tworzywa sztucznego o śr. 75 mm</t>
  </si>
  <si>
    <t>185 d.3.1.4</t>
  </si>
  <si>
    <t>KNR-W 2-15 0213-05</t>
  </si>
  <si>
    <t>Rury wywiewne z PVC o połączeniu wciskowym o śr. 110 mm</t>
  </si>
  <si>
    <t>186 d.3.1.4</t>
  </si>
  <si>
    <t xml:space="preserve"> kalk. własna</t>
  </si>
  <si>
    <t>Montaż uchwytów dla niepełnosprawnych przy umywalce - jeden stały jeden ruchomy.</t>
  </si>
  <si>
    <t>kpl</t>
  </si>
  <si>
    <t>187 d.3.1.4</t>
  </si>
  <si>
    <t>Montaż uchwytów dla niepełnosprawnych przy wc - jeden stały jeden ruchomy</t>
  </si>
  <si>
    <t>188 d.3.1.4</t>
  </si>
  <si>
    <t>Montaż lustra nad umywalka wraz z oswietleniem o wymiarach 60x80cm.</t>
  </si>
  <si>
    <t>Razem dział: KANALIZACJA SANITARNA</t>
  </si>
  <si>
    <t>3.1.5</t>
  </si>
  <si>
    <t>INSTALACJA C.O. WRAZ ZE ŹRÓDŁEM CIEPŁA</t>
  </si>
  <si>
    <t>189 d.3.1.5</t>
  </si>
  <si>
    <t>KNR 0-31 0301-02 analogia</t>
  </si>
  <si>
    <t>Montaż ogrzewania podłogowego - układ wężownicy ślimakowy - część instalacyjna; rurociągi z polibutylenu PB o śr. 16 mm i rozstawie 100 mm; woda grzewcza o temperaturze 40/30 do 55/45 st. C</t>
  </si>
  <si>
    <t>190 d.3.1.</t>
  </si>
  <si>
    <t>KNR 0-31 0302-02</t>
  </si>
  <si>
    <t>Montaż ogrzewania podłogowego - układ wężownicy meandrowy - część instalacyjna; rurociągi z polibutylenu PB o śr. 16 mm i rozstawie 150 mm; woda grzewcza o temperaturze 40/30 do 55/45 st. C - (bez warstwy styropianu).</t>
  </si>
  <si>
    <t>191 d.3.1.5</t>
  </si>
  <si>
    <t>KNR 0-31 0312-06</t>
  </si>
  <si>
    <t>Rozdzielacze do ogrzewania podłogowego (9 obwodów, 3/4"/16)</t>
  </si>
  <si>
    <t>192 d.3.1.5</t>
  </si>
  <si>
    <t>Próba szczelności ogrzewania podłogowego przy rozstawie rur 100 mm</t>
  </si>
  <si>
    <t>193 d.3.1.5</t>
  </si>
  <si>
    <t>KNR 0-31 0308-02</t>
  </si>
  <si>
    <t>Próba szczelności ogrzewania podłogowego przy rozstawie rur 150 mm</t>
  </si>
  <si>
    <t>194 d.3.1.5</t>
  </si>
  <si>
    <t>KNR 0-31 0308-06 analogia</t>
  </si>
  <si>
    <t>Regulacja ogrzewania podłogowego przy rozstawie rur 100 mm</t>
  </si>
  <si>
    <t>195 d.3.1.5</t>
  </si>
  <si>
    <t>KNR 0-31 0308-06</t>
  </si>
  <si>
    <t>Regulacja ogrzewania podłogowego przy rozstawie rur 150 mm</t>
  </si>
  <si>
    <t>196 d.3.1.5.1</t>
  </si>
  <si>
    <t>KNR 0-13 0128-03</t>
  </si>
  <si>
    <t>Rurociągi o śr. 32x3,0 mm</t>
  </si>
  <si>
    <t>197 d.3.1.5</t>
  </si>
  <si>
    <t>198 d.3.1.5</t>
  </si>
  <si>
    <t>Pakiet z rewersyjną powietrzną pompą ciepła typu split wraz z osprzętem i montażem</t>
  </si>
  <si>
    <t>Razem dział: INSTALACJA C.O. WRAZ ZE ŹRÓDŁEM CIEPŁA</t>
  </si>
  <si>
    <t>Razem dział: INSTALACJE WEWNETRZNE</t>
  </si>
  <si>
    <t>3.2</t>
  </si>
  <si>
    <t>INSTALACJE ZEWNĘTRZNE</t>
  </si>
  <si>
    <t>3.2.1</t>
  </si>
  <si>
    <t>PRZYŁĄCZE WODOCIĄGOWE</t>
  </si>
  <si>
    <t>3.2.1.1</t>
  </si>
  <si>
    <t>199 d.3.2.1.1</t>
  </si>
  <si>
    <t>Wykopy liniowe o ścianach pionowych głęb. do 0.9 m i szer. do 2.5 m w gr.kat.III-IV pod fundamenty, rurociągi i kolektory w gruntach suchych z wydobyciem urobku wyciągiem mechanicznym</t>
  </si>
  <si>
    <t>200 d.3.2.1.1</t>
  </si>
  <si>
    <t>201 d.3.2.1.1</t>
  </si>
  <si>
    <t>202 d.3.2.1.1</t>
  </si>
  <si>
    <t>KNR 2-01 0320-05</t>
  </si>
  <si>
    <t>Zasypywanie wykopów liniowych o ścianach pionowych głębokości do 3 m kat.gr.III-IV</t>
  </si>
  <si>
    <t>203 d.3.2.1.1</t>
  </si>
  <si>
    <t>KNR 2-01 0236-02</t>
  </si>
  <si>
    <t>Zagęszczenie nasypów ubijakami mechanicznymi; grunty spoiste kat. III-IV</t>
  </si>
  <si>
    <t>3.2.1.2</t>
  </si>
  <si>
    <t>ROBOTY MONTAŻOWE</t>
  </si>
  <si>
    <t>204 d.3.2.1.2</t>
  </si>
  <si>
    <t>KNNR 11 0307-01</t>
  </si>
  <si>
    <t>Przyłącza wodociągowe z rur ciśnieniowych PE o śr. zewn. 32-50 mm</t>
  </si>
  <si>
    <t>205 d.3.2.1.2</t>
  </si>
  <si>
    <t>KNR-W 2-15 0208-03 analogia</t>
  </si>
  <si>
    <t>Rurociągi z PVC kanalizacyjne o śr. 110 mm na ścianach w budynkach niemieszkalnych o połączeniach wciskowych - RURA OCHRONNA</t>
  </si>
  <si>
    <t>206 d.3.2.1.2</t>
  </si>
  <si>
    <t>KNR 2-18 0802-01</t>
  </si>
  <si>
    <t>Próba szczelności sieci wodociągowych z rur z tworzyw sztucznych ( PE ) o śr.nom. do 100 mm</t>
  </si>
  <si>
    <t>prob.</t>
  </si>
  <si>
    <t>207 d.3.2.1.2</t>
  </si>
  <si>
    <t>KNR-W 4-01 0335-13 analogia</t>
  </si>
  <si>
    <t>Przebicie otworów w posadzce o grubości 32 cm</t>
  </si>
  <si>
    <t>Razem dział: ROBOTY MONTAŻOWE</t>
  </si>
  <si>
    <t>3.2.1.3</t>
  </si>
  <si>
    <t>STUDNIA GŁĘBINOWA</t>
  </si>
  <si>
    <t>208 d.3.2.1.3</t>
  </si>
  <si>
    <t>KNR 2-28 0101-01 wycena indywidualna</t>
  </si>
  <si>
    <t>Zagospodarowanie i nadbudowa studni wierconej - oibudowa z kregów betonowych lub z tworzywa.</t>
  </si>
  <si>
    <t>209 d.3.2.1.3</t>
  </si>
  <si>
    <t>KNR 2-01 0602-01 analogia</t>
  </si>
  <si>
    <t>Mechaniczne wykonanie studni depresyjnej o głębokości do 22 m w pokładzie kat.I-II śr.nominal.do 200 mm wraz z opuszczeniem kolumny i filtrowaniem otworu</t>
  </si>
  <si>
    <t>210 d.3.2.1.3</t>
  </si>
  <si>
    <t>KNR 2-01 0605-01</t>
  </si>
  <si>
    <t>Pompowanie próbne pomiarowe lub oczyszcząjace przy śr.otw. 150-500 mm</t>
  </si>
  <si>
    <t>godz.</t>
  </si>
  <si>
    <t>211 d.3.2.1.3</t>
  </si>
  <si>
    <t>KNR 2-01 0605-01 analogia</t>
  </si>
  <si>
    <t>Chlorowanie otworu studziennego. Wykonanie stabilizacji zwierciadła lustra wody w otworze studziennym.</t>
  </si>
  <si>
    <t>212 d.3.2.1.3</t>
  </si>
  <si>
    <t>213 d.3.2.1.3</t>
  </si>
  <si>
    <t>KNR 2-25 0515-03 wycena indywidualna</t>
  </si>
  <si>
    <t>Tymczasowy rurociąg z rur szybkozłączkowych dn 32 - montaż / demontaż</t>
  </si>
  <si>
    <t>214 d.3.2.1.3</t>
  </si>
  <si>
    <t>Badanie labolatoryjne jakości wody z odwierconej studni</t>
  </si>
  <si>
    <t>215 d.3.2.1.3</t>
  </si>
  <si>
    <t>Razem dział: STUDNIA GŁĘBINOWA</t>
  </si>
  <si>
    <t>Razem dział: PRZYŁĄCZE WODOCIĄGOWE</t>
  </si>
  <si>
    <t>3.2.2</t>
  </si>
  <si>
    <t>PRZYŁĄCZ KANALIZACYJNY</t>
  </si>
  <si>
    <t>3.2.2.1</t>
  </si>
  <si>
    <t>ROBOTY ROZBIÓRKOWE I ZIEMNE</t>
  </si>
  <si>
    <t>216 d.3.2.2.1</t>
  </si>
  <si>
    <t>217 d.3.2.2.1</t>
  </si>
  <si>
    <t>KNR 2-01 0217-04</t>
  </si>
  <si>
    <t>Wykopy oraz przekopy wykonywane koparkami podsiębiernymi 0.25 m3 na odkład w gruncie kat.III - wykop pod montaż zbiornika bezodpływowego</t>
  </si>
  <si>
    <t>218 d.3.2.2.1</t>
  </si>
  <si>
    <t>219 d.3.2.2.1</t>
  </si>
  <si>
    <t>220 d.3.2.2.1</t>
  </si>
  <si>
    <t>KNR 2-01 0320-05 analogia</t>
  </si>
  <si>
    <t>Zasypywanie wykopów liniowych o ścianach pionowych głębokości do 3 m kat.gr.III-IV  i zasypywanie zbiornika bezodpływowego</t>
  </si>
  <si>
    <t>221 d.3.2.2.1</t>
  </si>
  <si>
    <t>KNR 2-01 0236-02 analogia</t>
  </si>
  <si>
    <t>Zagęszczenie nasypów ubijakami mechanicznymi; grunty spoiste kat. III-IV i zbiornika bezodpływowego</t>
  </si>
  <si>
    <t>Razem dział: ROBOTY ROZBIÓRKOWE I ZIEMNE</t>
  </si>
  <si>
    <t>3.2.2.2</t>
  </si>
  <si>
    <t>222 d.3.2.2.2</t>
  </si>
  <si>
    <t>KNR-W 2-18 0408-02</t>
  </si>
  <si>
    <t>Kanały z rur PVC łączonych na wcisk o śr. zewn. 160 mm</t>
  </si>
  <si>
    <t>223 d.3.2.2.2</t>
  </si>
  <si>
    <t>KNR-W 2-18 0517-02</t>
  </si>
  <si>
    <t>Studzienki kanalizacyjne systemowe o śr 425 mm - zamknięcie rurą teleskopową z pokrywa żeliwną.</t>
  </si>
  <si>
    <t>224 d.3.2.2.2</t>
  </si>
  <si>
    <t>KNR 2-18 0804-01</t>
  </si>
  <si>
    <t>Próba szczelności kanałów rurowych o śr.nom. 150 mm</t>
  </si>
  <si>
    <t>225 d.3.2.2.2</t>
  </si>
  <si>
    <t>Wpięcie do zbiornika bezodpływowego</t>
  </si>
  <si>
    <t>3.2.2.3</t>
  </si>
  <si>
    <t>ZBIORNIK SCIEKÓW</t>
  </si>
  <si>
    <t>226 d.3.2.2.3</t>
  </si>
  <si>
    <t>KNR 2-01 0221-01</t>
  </si>
  <si>
    <t>Wykopy jamiste wykonywane koparkami podsiębiernymi 0.15 m3 na odkład w gruncie kat.I-II pod szczelny zbiornik bezodpływowy prefabrykowany</t>
  </si>
  <si>
    <t>227 d.3.2.2.3</t>
  </si>
  <si>
    <t>KNR 2-11 0210-02</t>
  </si>
  <si>
    <t>Podłoże betonowe pod rurociągi - podkład z chudego betonu pod zbiornik</t>
  </si>
  <si>
    <t>228 d.3.2.2.3</t>
  </si>
  <si>
    <t>KNR 2-05 0311-01 analiza indywidualna</t>
  </si>
  <si>
    <t>Montaz zbiornika ścieków żelbetowego o pojemności 10,0m3.</t>
  </si>
  <si>
    <t>229 d.3.2.2.3</t>
  </si>
  <si>
    <t>KNR 2-02 0602-07</t>
  </si>
  <si>
    <t>Izolacje przeciwwilgociowe powłokowe bitumiczne poziome - wykonywane na zimno z lepiku asfaltowego - pierwsza warstwa Ceresit CP 41.</t>
  </si>
  <si>
    <t>230 d.3.2.2.3</t>
  </si>
  <si>
    <t>KNR 2-02 0602-08</t>
  </si>
  <si>
    <t>Izolacje przeciwwilgociowe powłokowe bitumiczne poziome - wykonywane na zimno z lepiku asfaltowego - druga i następna warstwa Ceresit CP 44.</t>
  </si>
  <si>
    <t>231 d.3.2.2.3</t>
  </si>
  <si>
    <t>KNNR 4 0224-01</t>
  </si>
  <si>
    <t>Studnie rewizyjne o śr. 600 mm z kręgów betonowych, wewnątrz budynków wykonywane w gotowym wykopie, o gł. do 1.0 m - studzienka włazowa do zbiornika.</t>
  </si>
  <si>
    <t>232 d.3.2.2.3</t>
  </si>
  <si>
    <t>KNNR 4 0227-04</t>
  </si>
  <si>
    <t>Włazy kanałowe żeliwne okrągłe typu lekkiego średnica 600mm</t>
  </si>
  <si>
    <t>233 d.3.2.2.3</t>
  </si>
  <si>
    <t>Kanały z rur PVC łączonych na wcisk o śr. zewn. 160 mm - rura wywiewna ze zbiornika.</t>
  </si>
  <si>
    <t>234 d.3.2.2.3</t>
  </si>
  <si>
    <t xml:space="preserve">KNR 2-01 0501-01 z.sz. 2.18.  9910 </t>
  </si>
  <si>
    <t>Ręczne zasypywanie wykopów ze skarpami w gruncie kat.I-III z przerzutem na odl. do 3 m Zasypanie z ubiciem w warunkach utrudnionych (wykopy z rozporami).</t>
  </si>
  <si>
    <t>235 d.3.2.2.3</t>
  </si>
  <si>
    <t>KNR 2-01 0416-01</t>
  </si>
  <si>
    <t>Rozplantowanie spycharkami ziemi wydobytej z wykopów liniowych do 1 m3 wzdłuż 1 m wykopu - kat. gruntu I-IV - rozplantowanie pozostałej ziemi.</t>
  </si>
  <si>
    <t>Razem dział: ZBIORNIK SCIEKÓW</t>
  </si>
  <si>
    <t>Razem dział: PRZYŁĄCZ KANALIZACYJNY</t>
  </si>
  <si>
    <t>Razem dział: INSTALACJE ZEWNĘTRZNE</t>
  </si>
  <si>
    <t>Razem dział: INSTALACJE SANITARNE</t>
  </si>
  <si>
    <t>4</t>
  </si>
  <si>
    <t>INSTALACJE ELEKTRYCZNE I TELETECHNICZNE</t>
  </si>
  <si>
    <t>4.1</t>
  </si>
  <si>
    <t>WEWNĘTRZNE LINIE ZASILJĄCE</t>
  </si>
  <si>
    <t>236 d.4.1</t>
  </si>
  <si>
    <t>KNNRS 5 0801-0201</t>
  </si>
  <si>
    <t>Układanie ręczne kabli wielożyłowych (w rowie o przekroju poprzecznym do 0,8x0,4), do 2,0 kg/m, w gruncie kategorii III - przyłacz ze złacza licznikowego do budynku.</t>
  </si>
  <si>
    <t>237 d.4.1</t>
  </si>
  <si>
    <t>KNNRS 5 0303-0402</t>
  </si>
  <si>
    <t>Linie zasilające prowadzone w rurach winidurowych pod tynkiem, przewody DY10, rura Fi 47 mm, na cegle</t>
  </si>
  <si>
    <t>Razem dział: WEWNĘTRZNE LINIE ZASILJĄCE</t>
  </si>
  <si>
    <t>4.2</t>
  </si>
  <si>
    <t>TABLICE ROZDZIELCZE</t>
  </si>
  <si>
    <t>238 d.4.2</t>
  </si>
  <si>
    <t>KNNRS 5 0201-01</t>
  </si>
  <si>
    <t>Montaż wyłacznika P-poż</t>
  </si>
  <si>
    <t>239 d.4.2</t>
  </si>
  <si>
    <t>Montaż tablicy Tg kompletnie wyposażonej</t>
  </si>
  <si>
    <t>Razem dział: TABLICE ROZDZIELCZE</t>
  </si>
  <si>
    <t>4.3</t>
  </si>
  <si>
    <t>INSTALACJA ELEKTRYCZNA</t>
  </si>
  <si>
    <t>240 d.4.3</t>
  </si>
  <si>
    <t>KNNRS 5 0401-0202</t>
  </si>
  <si>
    <t>Wypusty oświetleniowe i gniazd wtykowych wykonywane przewodami wciąganymi do rurek winidurowych karbowanych RVKLn p.t.,na przełącznik, na cegle,</t>
  </si>
  <si>
    <t>241 d.4.3</t>
  </si>
  <si>
    <t>KNNRS 5 0401-0601</t>
  </si>
  <si>
    <t>Wypusty oświetleniowe i gniazd wtykowych wykonywane przewodami wciąganymi do rurek winidurowych karbowanych RVKLn p.t., na gniazdo wtykowe 2-bieg 10A i 10A/Z, na cegle</t>
  </si>
  <si>
    <t>242 d.4.3</t>
  </si>
  <si>
    <t>KNNR 5 0306-01</t>
  </si>
  <si>
    <t>Łączniki natynkowo-wtynkowe w puszce szczękowej - przełaczniki oswietlenia pojedyńcze, podwójne, krzyzowe zgodnie z dokumentacją.</t>
  </si>
  <si>
    <t>243 d.4.3</t>
  </si>
  <si>
    <t>KNNR 5 0308-01</t>
  </si>
  <si>
    <t>Gniazda instalacyjne wtyczkowe ze stykiem ochronnym podtynkowe 2-biegunowe końcowe o obciążalności do 10 A i przekroju przewodów do 2.5 mm2 - gniazda pojedyńcze i podwójne oraz bryzgoszczelne zgodnie z dokumentacją.</t>
  </si>
  <si>
    <t>244 d.4.3</t>
  </si>
  <si>
    <t>KNNR 5 0308-08</t>
  </si>
  <si>
    <t>Gniazda instalacyjne wtyczkowe ze stykiem ochronnym wodoszczelne 3-biegunowe przykręcane o obciążalności do 32 A i przekroju przewodów do 10 mm2 - gniazdo trójfazowe z wyłacznikiem prawo/lewo.</t>
  </si>
  <si>
    <t>Razem dział: INSTALACJA ELEKTRYCZNA</t>
  </si>
  <si>
    <t>4.4</t>
  </si>
  <si>
    <t>MONTAZ OPRAW OŚWIETLENIOWYCH</t>
  </si>
  <si>
    <t>245 d.4.4</t>
  </si>
  <si>
    <t>KNNRS 5 0502-0101</t>
  </si>
  <si>
    <t>Montaż opraw oświetleniowych przykręcanych, oprawa liniowa LINEAR LED 35W 5700lm w obudowie aluminiowej.</t>
  </si>
  <si>
    <t>246 d.4.4</t>
  </si>
  <si>
    <t>Montaż opraw oświetleniowych przykręcanych, oprawy zewnetrzne LED IP65 z czujnikiem zmierzchowym i czujnikiem ruchu w obudowie aluminiowej.</t>
  </si>
  <si>
    <t>247 d.4.4</t>
  </si>
  <si>
    <t>KNNRS 5 0502-03</t>
  </si>
  <si>
    <t>Montaż opraw oświetleniowych przykręcanych, plafon LED typu CHAMELEON  WDC 32 OS 38W LED 3850lm - obudowa aluminiowa.</t>
  </si>
  <si>
    <t>248 d.4.4</t>
  </si>
  <si>
    <t>KNNR 5 0502-01 analogia</t>
  </si>
  <si>
    <t>Montaz czujników zmierzchu i obecnosci do lamp CHAMELEON</t>
  </si>
  <si>
    <t>Razem dział: MONTAZ OPRAW OŚWIETLENIOWYCH</t>
  </si>
  <si>
    <t>4.5</t>
  </si>
  <si>
    <t>INSTALACJA TELETECHNICZNA</t>
  </si>
  <si>
    <t>249 d.4.5</t>
  </si>
  <si>
    <t>KNR 4-03 1001-01</t>
  </si>
  <si>
    <t>Wykucie bruzd dla przewodów wtynkowych mechanicznie, podłoże: cegła</t>
  </si>
  <si>
    <t>250 d.4.5</t>
  </si>
  <si>
    <t>KNR 5-08 0109-01</t>
  </si>
  <si>
    <t>Rury winidurowe karbowane (giętkie) układane p/t w gotowych bruzdach, bez zaprawiania bruzd, rura Fi 16mm</t>
  </si>
  <si>
    <t>251 d.4.5</t>
  </si>
  <si>
    <t>KNR 5-08 0207-01</t>
  </si>
  <si>
    <t>Przewody UTP kat 6 wciągane do rur,</t>
  </si>
  <si>
    <t>252 d.4.5</t>
  </si>
  <si>
    <t>KNR 5-08 0301-20</t>
  </si>
  <si>
    <t>Przygotowanie podłoża pod osprzęt instalacyjny, mocowanie osprzętu na zaprawie cementowej lub gipsowej, wykonanie ślepych otworów mechanicznie, cegła</t>
  </si>
  <si>
    <t>253 d.4.5</t>
  </si>
  <si>
    <t>KNR 5-06 0404-01</t>
  </si>
  <si>
    <t>Instalowanie  gniazd podtynkowych kopletnych 2x DATA+2xRJ45 wraz z podłączeniem analogia</t>
  </si>
  <si>
    <t>254 d.4.5</t>
  </si>
  <si>
    <t>Montaż szafy  RACK 6U wyposażonej jak w opisie technicznym</t>
  </si>
  <si>
    <t>Razem dział: INSTALACJA TELETECHNICZNA</t>
  </si>
  <si>
    <t>4.6</t>
  </si>
  <si>
    <t>SYGNALIZACJA PRZYZYWOWA</t>
  </si>
  <si>
    <t>255 d.4.6</t>
  </si>
  <si>
    <t>256 d.4.6</t>
  </si>
  <si>
    <t>Przewody TP kat 5wciągane do rur,</t>
  </si>
  <si>
    <t>257 d.4.6</t>
  </si>
  <si>
    <t>258 d.4.6</t>
  </si>
  <si>
    <t>259 d.4.6</t>
  </si>
  <si>
    <t>Instalowanie  elementów sygnalizacji przyzywowej  ABB SIGNAL wraz z podłączeniem analogia - montaż kompletu urzadzeń sygnalizacji przyzywowej zgodnie z dokumentacją.</t>
  </si>
  <si>
    <t>Razem dział: SYGNALIZACJA PRZYZYWOWA</t>
  </si>
  <si>
    <t>4.7</t>
  </si>
  <si>
    <t>INSTALACJA FOTOWOLTAICZNA</t>
  </si>
  <si>
    <t>260 d.4.7</t>
  </si>
  <si>
    <t>KNNRS 5 0202-05 analogia</t>
  </si>
  <si>
    <t>Montaż rozdzielnicy inwerterowej TPV kompletnej z inwerterem</t>
  </si>
  <si>
    <t>261 d.4.7</t>
  </si>
  <si>
    <t>KNNRS 7 0603-02 analogia</t>
  </si>
  <si>
    <t>montaż konstrukcji paneli fotowoltaicznych - dwa koplety na dachu zgodnie z dokumentacją</t>
  </si>
  <si>
    <t>262 d.4.7</t>
  </si>
  <si>
    <t>KNNRS 5 0202-07</t>
  </si>
  <si>
    <t>Montaż skrzynek i rozdzielni skrzyniowych wraz z konstrukcją, mocowanie przez przykręcenie, masa do 20 kg - 18szt paneli o mocy 445Wp zgodnie z dokumentacją</t>
  </si>
  <si>
    <t>263 d.4.7</t>
  </si>
  <si>
    <t>KNR 5-08 0211-01</t>
  </si>
  <si>
    <t>układanie kabla solarnego  1x6 EPR/EVA na konstrukcji paneli</t>
  </si>
  <si>
    <t>264 d.4.7</t>
  </si>
  <si>
    <t>KNR 4-03 0902-02</t>
  </si>
  <si>
    <t>Montaż łączników kabla solarnego typu MC4</t>
  </si>
  <si>
    <t>265 d.4.7</t>
  </si>
  <si>
    <t>Montaż optymizerów mocy typu solaredge P504</t>
  </si>
  <si>
    <t>266 d.4.7</t>
  </si>
  <si>
    <t>Układanie kabli solarnych  1x6 EPR/EVA w rurze ochronnej   DLA PRZEWODÓW FOTOWOLTAICZNYCH Z PIOLOTEM - RKSSUVP 16mm</t>
  </si>
  <si>
    <t>Razem dział: INSTALACJA FOTOWOLTAICZNA</t>
  </si>
  <si>
    <t>4.8</t>
  </si>
  <si>
    <t>INSTALACJA PIORUNOCHRONNA</t>
  </si>
  <si>
    <t>267 d.4.8</t>
  </si>
  <si>
    <t>KNNRS 5 0601-0102</t>
  </si>
  <si>
    <t>Montaż zwodów instalacji odgromowej, przewody nienaprężane poziome mocowane na wspornikach obsadzanych</t>
  </si>
  <si>
    <t>268 d.4.8</t>
  </si>
  <si>
    <t>KNNRS 5 0601-0302</t>
  </si>
  <si>
    <t>Montaż zwodów instalacji odgromowej, przewody nienaprężane pionowe mocowane na wspornikach obsadzanych</t>
  </si>
  <si>
    <t>269 d.4.8</t>
  </si>
  <si>
    <t>KNNRS 5 0602-06</t>
  </si>
  <si>
    <t>Montaż uziomu powierzchniowego i prętowego, uziom poziomy, w wykopie o głębokości do 0,80 m, kategoria gruntu IV</t>
  </si>
  <si>
    <t>Razem dział: INSTALACJA PIORUNOCHRONNA</t>
  </si>
  <si>
    <t>Razem dział: INSTALACJE ELEKTRYCZNE I TELETECHNICZNE</t>
  </si>
  <si>
    <t>5</t>
  </si>
  <si>
    <t>ZAGOSPODAROWANIE TERENU</t>
  </si>
  <si>
    <t>5.1</t>
  </si>
  <si>
    <t>DROGI I CHODNIKI</t>
  </si>
  <si>
    <t>5.1.1</t>
  </si>
  <si>
    <t>Podbudowa</t>
  </si>
  <si>
    <t>270 d.5.1.1</t>
  </si>
  <si>
    <t>KNR 2-31 0101-01 0101-02</t>
  </si>
  <si>
    <t>Mechaniczne wykonanie koryta na całej szerokości jezdni i chodników w gruncie kat. I-IV głębokości 25 cm</t>
  </si>
  <si>
    <t>271 d.5.1.1</t>
  </si>
  <si>
    <t>272 d.5.1.1</t>
  </si>
  <si>
    <t>KNR 2-31 0103-04</t>
  </si>
  <si>
    <t>Mechaniczne profilowanie i zagęszenie podłoża pod warstwy konstrukcujne nawierzchni w gr.kat.I-IV - plac</t>
  </si>
  <si>
    <t>273 d.5.1.1</t>
  </si>
  <si>
    <t>274 d.5.1.1</t>
  </si>
  <si>
    <t>KNNR 6 0106-05</t>
  </si>
  <si>
    <t>Warstwy odcinające zagęszczane mechanicznie o grubości 10 cm z pospólki 0-63mm.</t>
  </si>
  <si>
    <t>275 d.5.1.1</t>
  </si>
  <si>
    <t>276 d.5.1.1</t>
  </si>
  <si>
    <t>KNNR 6 0109-03</t>
  </si>
  <si>
    <t>Podbudowy betonowe o grubości po zagęszczeniu 20 cm pielęgnowane piaskiem i wodą - podbudowa z chudego betonu RM 2,5 MPa.</t>
  </si>
  <si>
    <t>277 d.5.1.1</t>
  </si>
  <si>
    <t>KNR 2-31 0114-05</t>
  </si>
  <si>
    <t>Podbudowa z kruszywa łamanego - warstwa dolna o grubości po zagęszczeniu 15 cm - tłuczeń sortowany 31,5-63mm</t>
  </si>
  <si>
    <t>278 d.5.1.1</t>
  </si>
  <si>
    <t>KNR 2-31 0114-07 0114-08</t>
  </si>
  <si>
    <t>Podbudowa z kruszywa łamanego - warstwa górna o grubości po zagęszczeniu 10 cm - kliniec 12-31,5mm.</t>
  </si>
  <si>
    <t>279 d.5.1.1</t>
  </si>
  <si>
    <t>KNR 9-11 0201-02</t>
  </si>
  <si>
    <t>Separacja warstw gruntu geowłókninami układanymi prostopadle do osi drogi sposobem ręcznym - geowłóknina separacyjna 300g/m2</t>
  </si>
  <si>
    <t>Razem dział: Podbudowa</t>
  </si>
  <si>
    <t>5.1.2</t>
  </si>
  <si>
    <t>Nawierzchnia i obrzeża</t>
  </si>
  <si>
    <t>280 d.5.1.2</t>
  </si>
  <si>
    <t>KNR 2-31 0401-03</t>
  </si>
  <si>
    <t>Rowki pod krawężniki i ławy krawężnikowe o wymiarach 30x30 cm w gruncie kat.I-II</t>
  </si>
  <si>
    <t>281 d.5.1.2</t>
  </si>
  <si>
    <t>Rowki pod obrzeża i ławy o wymiarach 20x20 cm w gruncie kat.III-IV</t>
  </si>
  <si>
    <t>282 d.5.1.2</t>
  </si>
  <si>
    <t>Ława pod krawężniki i obrzeża betonowa beton C12/15 z oporem</t>
  </si>
  <si>
    <t>283 d.5.1.2</t>
  </si>
  <si>
    <t>KNR 2-31 0403-05</t>
  </si>
  <si>
    <t>Krawężniki betonowe wtopione o wymiarach 15x30 cm na podsypce cemento- wo-piaskowej.</t>
  </si>
  <si>
    <t>284 d.5.1.2</t>
  </si>
  <si>
    <t>KNR 2-31 0403-07</t>
  </si>
  <si>
    <t>Krawężniki betonowe - dodatek za ustawienie na łukach o promieniu do 10 m</t>
  </si>
  <si>
    <t>285 d.5.1.2</t>
  </si>
  <si>
    <t>286 d.5.1.2</t>
  </si>
  <si>
    <t>Nawierzchnie z kostki brukowej betonowej grubość 8 cm na podsypce cementowo-piaskowej -  25% kostki kolorowej</t>
  </si>
  <si>
    <t>287 d.5.1.2</t>
  </si>
  <si>
    <t>288 d.5.1.2</t>
  </si>
  <si>
    <t>KNR 13-12 1504-02</t>
  </si>
  <si>
    <t>Nawierzchnie z płyt betonowych ażurowe MEBA płaskie o wymiarach dł. 60 x szer. 40 x gr. 10 cm na podsypce piaskowej gr. 5cm - nawierzchnia poza ogrodzeniem.</t>
  </si>
  <si>
    <t>Razem dział: Nawierzchnia i obrzeża</t>
  </si>
  <si>
    <t>Razem dział: DROGI I CHODNIKI</t>
  </si>
  <si>
    <t>5.2</t>
  </si>
  <si>
    <t>OGRODZENIE</t>
  </si>
  <si>
    <t>289 d.5.2</t>
  </si>
  <si>
    <t>KNR 2-01 0312-11</t>
  </si>
  <si>
    <t>Wykopanie dołów o powierzchni dna do 0,2 m2 i głębokości do 1.0 m (kat. gruntu IV) - wykop pod fundamenty słupków ogrodzenia - urobek do rozplantowania na miejscu.</t>
  </si>
  <si>
    <t>dół.</t>
  </si>
  <si>
    <t>290 d.5.2</t>
  </si>
  <si>
    <t>KNR 2-01 0310-02 analogia</t>
  </si>
  <si>
    <t>Ręczne wykopy ciągłe lub jamiste ze skarpami o szer. dna do 1,5 m i gł. do 1,5 m ze złożeniem urobku na odkład (kat. gruntu III) - wykop pod fundamenty cokołów ogrodzenia i fundamenty bramy i furtki - urobek do rozplantowania na miejscu.</t>
  </si>
  <si>
    <t>291 d.5.2</t>
  </si>
  <si>
    <t>KNR 2-02 0204-01</t>
  </si>
  <si>
    <t>Stopy fundamentowe prostokątne żelbetowe, o objętości do 0,5 m3 - z zastosowaniem pompy do betonu - betonowanie fudamentów słupków ogrodzenia w gruncie. Beton B20 W8.</t>
  </si>
  <si>
    <t>292 d.5.2</t>
  </si>
  <si>
    <t>KNNR 6 0702-01 analogia</t>
  </si>
  <si>
    <t>Osadzenie słupków stalowych z rury prostokątnej 60x40mm gr. ścianki 3mm o długosci 2,40m w trakcie betonowania.</t>
  </si>
  <si>
    <t>293 d.5.2</t>
  </si>
  <si>
    <t>KNNR 2 1201-03</t>
  </si>
  <si>
    <t>Podkłady z ubitych materiałów sypkich pod podłogi i posadzki - na gruncie - podbudowa pod belki bramy i furtek z pospółki 0-31,5mm.</t>
  </si>
  <si>
    <t>294 d.5.2</t>
  </si>
  <si>
    <t>KNNR 2 0602-03</t>
  </si>
  <si>
    <t>Izolacje poziome przeciwdźwiękowe z płyt styropianowych układanych na wierzchu konstrukcji na sucho jednowarstwowo - styropian gruntowy EPS XPS Hydro Aqua gr. 5cm.</t>
  </si>
  <si>
    <t>295 d.5.2</t>
  </si>
  <si>
    <t>KNR 2-02 0290-02</t>
  </si>
  <si>
    <t>Przygotowanie i montaż zbrojenia elementów budynków i budowli - pręty żebrowane o śr. 8-14 mm - słupki i belki bramy i furtek.</t>
  </si>
  <si>
    <t>296 d.5.2</t>
  </si>
  <si>
    <t>KNR 2-25 0308-01 analogia</t>
  </si>
  <si>
    <t>Ogrodzenia z prefabrykowanych elementów żelbetowych - montaż cokołów żelbetowych z desek żelbetowych grubości min. 6cm i wysokosci 30cm oraz łączników betonowych.</t>
  </si>
  <si>
    <t>297 d.5.2</t>
  </si>
  <si>
    <t>KNR 2-02 1805-11 analogia</t>
  </si>
  <si>
    <t>Osadzenie przęseł z paneli ogrodzeniowych drucianych długosci 2,5m, wys. 1,5m, gr. drutu 5mm między słupkami stalowymi z rur prostokatnych 60x40x3 na gotowym cokole.</t>
  </si>
  <si>
    <t>298 d.5.2</t>
  </si>
  <si>
    <t>KNNR 2 1605-01 analogia</t>
  </si>
  <si>
    <t>Ogrodzenie z przęseł drewnianych na słupkach stalowych ocynkowanych - deska drewniana 15x3,2cm w poziomie 4szt</t>
  </si>
  <si>
    <t>299 d.5.2</t>
  </si>
  <si>
    <t>KNR 2-25 0312-01 analogia</t>
  </si>
  <si>
    <t>Bramy w ramach z kształtowników stalowych ze słupkami z kształtowników stalowych z wypełnieniem deską struganą drewnianą 15x3,2cm w poziomie 5szt - brama rozsuwana ręcznie - montaż kompletnej bramy z furtką rozwieraną i trzema słupkami wysokosci 130cm. Światło bramy 408,0cm, światło furtki 100,0cm.</t>
  </si>
  <si>
    <t>300 d.5.2</t>
  </si>
  <si>
    <t>KNR 2-25 0316-04 analogia</t>
  </si>
  <si>
    <t>Furtki wejściowe w ramach z kształtowników i wypełnieniem z desek struganych,  ze słupkami z rur 80x80x3, deska drewniana 15x3,2cm w poziomie 5szt - furtki rozwierane - montaz kompletnej furtki z dwoma słupkami..</t>
  </si>
  <si>
    <t>301 d.5.2</t>
  </si>
  <si>
    <t>KNR 2-01 0505-02</t>
  </si>
  <si>
    <t>Ręczne plantowanie powierzchni gruntu rodzimego kat. IV - rozplantowanie urobku z wykopów.</t>
  </si>
  <si>
    <t>Razem dział: OGRODZENIE</t>
  </si>
  <si>
    <t>5.3</t>
  </si>
  <si>
    <t>TERENY ZIELONE</t>
  </si>
  <si>
    <t>302 d.5.3</t>
  </si>
  <si>
    <t>KNR 2-01 0506-04</t>
  </si>
  <si>
    <t>Plantowanie skarp  wykonywanych mechanicznie w gr.kat.I-III</t>
  </si>
  <si>
    <t>303 d.5.3</t>
  </si>
  <si>
    <t>KNR 2-01 0510-03 analogia</t>
  </si>
  <si>
    <t>Obsianie skarp w ziemi urodzajnej</t>
  </si>
  <si>
    <t>Razem dział: TERENY ZIELONE</t>
  </si>
  <si>
    <t>Razem dział: ZAGOSPODAROWANIE TERENU</t>
  </si>
  <si>
    <t/>
  </si>
  <si>
    <t>Razem wartosć kosztorysu netto:</t>
  </si>
  <si>
    <t>Podatek:</t>
  </si>
  <si>
    <t>VAT</t>
  </si>
  <si>
    <t>%</t>
  </si>
  <si>
    <t>Razem wartosć kosztorysu brutto:</t>
  </si>
  <si>
    <t>KOSZTORYS OFERTOWY</t>
  </si>
  <si>
    <t>Data:</t>
  </si>
  <si>
    <t>Pieczęć i podpis:</t>
  </si>
  <si>
    <t>Oświadczamy, że kalkulację powyższą sporądzono w oparciu o następujące  czynniki cenotwórcze:</t>
  </si>
  <si>
    <t>Nazwa czynnika</t>
  </si>
  <si>
    <t>Jednostka</t>
  </si>
  <si>
    <t>Rozmiar czynnika</t>
  </si>
  <si>
    <t>Koszty Pośrednie Kp</t>
  </si>
  <si>
    <t>Koszty zakupu</t>
  </si>
  <si>
    <t>% M</t>
  </si>
  <si>
    <t>Zysk Z</t>
  </si>
  <si>
    <t>Bezpośredni koszt robocizny</t>
  </si>
  <si>
    <t>zł/roboczogodzinę</t>
  </si>
  <si>
    <t>Nawierzchnia z kostki brukowej beto- nowej grub. 6 cm na podsypce cementowo-piaskowej - opaska przy studni.</t>
  </si>
  <si>
    <t>KNR 2-31 0511-03a</t>
  </si>
  <si>
    <t>Wartość</t>
  </si>
  <si>
    <t>% (koszt robocizny R+ koszt sprzętu S)</t>
  </si>
  <si>
    <t>% (Kp+R+S)</t>
  </si>
  <si>
    <t>Budowa budynku biurowo-socjalnego - kancelarii leśnictwa Leszczyny i Sierakośce wraz z zagospodarowaniem terenu – drogi wewnętrzne, parkingi i chodniki, ogrodzenie, studnia wiercona oraz przyłącza na działce 202/2 w miejscowości Makowa gm. Fredropol - postępowanie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</si>
</sst>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color indexed="8"/>
      <name val="Arial Narrow"/>
      <family val="2"/>
      <charset val="238"/>
    </font>
    <font>
      <b/>
      <sz val="14"/>
      <color indexed="64"/>
      <name val="Arial"/>
      <family val="2"/>
      <charset val="238"/>
    </font>
    <font>
      <sz val="8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sz val="11"/>
      <name val="Arial"/>
      <family val="2"/>
      <charset val="238"/>
    </font>
    <font>
      <i/>
      <sz val="11"/>
      <color indexed="8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56ED33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2" fontId="4" fillId="0" borderId="0" xfId="0" applyNumberFormat="1" applyFont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 applyProtection="1">
      <alignment horizontal="right" vertical="center"/>
      <protection locked="0"/>
    </xf>
    <xf numFmtId="4" fontId="5" fillId="3" borderId="3" xfId="0" applyNumberFormat="1" applyFont="1" applyFill="1" applyBorder="1" applyAlignment="1">
      <alignment horizontal="right" vertical="center"/>
    </xf>
    <xf numFmtId="49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4" fontId="5" fillId="4" borderId="3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 applyProtection="1">
      <alignment horizontal="right" vertical="center"/>
      <protection locked="0"/>
    </xf>
    <xf numFmtId="4" fontId="5" fillId="4" borderId="3" xfId="0" applyNumberFormat="1" applyFont="1" applyFill="1" applyBorder="1" applyAlignment="1">
      <alignment horizontal="right" vertical="center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 applyProtection="1">
      <alignment horizontal="right" vertical="center"/>
      <protection locked="0"/>
    </xf>
    <xf numFmtId="4" fontId="7" fillId="0" borderId="3" xfId="0" applyNumberFormat="1" applyFont="1" applyBorder="1" applyAlignment="1">
      <alignment horizontal="right" vertical="center"/>
    </xf>
    <xf numFmtId="4" fontId="7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 applyProtection="1">
      <alignment horizontal="right" vertical="center"/>
      <protection locked="0"/>
    </xf>
    <xf numFmtId="4" fontId="5" fillId="2" borderId="3" xfId="0" applyNumberFormat="1" applyFont="1" applyFill="1" applyBorder="1" applyAlignment="1">
      <alignment horizontal="right" vertical="center"/>
    </xf>
    <xf numFmtId="4" fontId="7" fillId="4" borderId="3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 applyProtection="1">
      <alignment horizontal="right" vertical="center"/>
      <protection locked="0"/>
    </xf>
    <xf numFmtId="4" fontId="5" fillId="0" borderId="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5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>
      <alignment horizontal="right" vertical="center" wrapText="1"/>
    </xf>
    <xf numFmtId="0" fontId="7" fillId="0" borderId="0" xfId="0" applyFont="1"/>
    <xf numFmtId="0" fontId="5" fillId="0" borderId="9" xfId="0" applyFont="1" applyBorder="1" applyAlignment="1">
      <alignment horizontal="center" vertical="center" wrapText="1"/>
    </xf>
    <xf numFmtId="2" fontId="5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wrapText="1"/>
    </xf>
    <xf numFmtId="0" fontId="7" fillId="0" borderId="7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2" fontId="11" fillId="0" borderId="3" xfId="0" applyNumberFormat="1" applyFont="1" applyBorder="1" applyAlignment="1" applyProtection="1">
      <alignment vertical="center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FFFF99"/>
      <color rgb="FF56E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2"/>
  <sheetViews>
    <sheetView showZeros="0" tabSelected="1" view="pageBreakPreview" zoomScale="145" zoomScaleNormal="130" zoomScaleSheetLayoutView="145" workbookViewId="0">
      <selection activeCell="B2" sqref="B2:H2"/>
    </sheetView>
  </sheetViews>
  <sheetFormatPr defaultColWidth="8.85546875" defaultRowHeight="12.75" x14ac:dyDescent="0.25"/>
  <cols>
    <col min="1" max="1" width="3.140625" style="1" customWidth="1"/>
    <col min="2" max="2" width="6.42578125" style="1" customWidth="1"/>
    <col min="3" max="3" width="11.42578125" style="1" customWidth="1"/>
    <col min="4" max="4" width="47.85546875" style="1" customWidth="1"/>
    <col min="5" max="5" width="9.28515625" style="1" customWidth="1"/>
    <col min="6" max="6" width="11.7109375" style="1" customWidth="1"/>
    <col min="7" max="7" width="15.42578125" style="1" customWidth="1"/>
    <col min="8" max="8" width="15.7109375" style="1" customWidth="1"/>
    <col min="9" max="9" width="2.85546875" style="1" customWidth="1"/>
    <col min="10" max="16384" width="8.85546875" style="1"/>
  </cols>
  <sheetData>
    <row r="1" spans="2:9" ht="18" x14ac:dyDescent="0.25">
      <c r="B1" s="62" t="s">
        <v>983</v>
      </c>
      <c r="C1" s="62"/>
      <c r="D1" s="62"/>
      <c r="E1" s="62"/>
      <c r="F1" s="62"/>
      <c r="G1" s="62"/>
      <c r="H1" s="62"/>
    </row>
    <row r="2" spans="2:9" ht="64.5" customHeight="1" x14ac:dyDescent="0.25">
      <c r="B2" s="63" t="s">
        <v>1001</v>
      </c>
      <c r="C2" s="63"/>
      <c r="D2" s="63"/>
      <c r="E2" s="63"/>
      <c r="F2" s="63"/>
      <c r="G2" s="63"/>
      <c r="H2" s="63"/>
    </row>
    <row r="3" spans="2:9" ht="48" thickBot="1" x14ac:dyDescent="0.3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5" t="s">
        <v>5</v>
      </c>
      <c r="H3" s="4" t="s">
        <v>998</v>
      </c>
      <c r="I3" s="6"/>
    </row>
    <row r="4" spans="2:9" ht="16.5" thickTop="1" x14ac:dyDescent="0.25"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8" t="s">
        <v>11</v>
      </c>
      <c r="H4" s="7" t="s">
        <v>12</v>
      </c>
      <c r="I4" s="6"/>
    </row>
    <row r="5" spans="2:9" ht="15.75" x14ac:dyDescent="0.25">
      <c r="B5" s="9" t="s">
        <v>13</v>
      </c>
      <c r="C5" s="10"/>
      <c r="D5" s="11" t="s">
        <v>14</v>
      </c>
      <c r="E5" s="10"/>
      <c r="F5" s="12"/>
      <c r="G5" s="13"/>
      <c r="H5" s="14"/>
      <c r="I5" s="6"/>
    </row>
    <row r="6" spans="2:9" ht="15.75" x14ac:dyDescent="0.25">
      <c r="B6" s="15" t="s">
        <v>15</v>
      </c>
      <c r="C6" s="16"/>
      <c r="D6" s="17" t="s">
        <v>16</v>
      </c>
      <c r="E6" s="16"/>
      <c r="F6" s="18"/>
      <c r="G6" s="19"/>
      <c r="H6" s="20"/>
      <c r="I6" s="6"/>
    </row>
    <row r="7" spans="2:9" ht="60" x14ac:dyDescent="0.25">
      <c r="B7" s="21" t="s">
        <v>17</v>
      </c>
      <c r="C7" s="22" t="s">
        <v>18</v>
      </c>
      <c r="D7" s="23" t="s">
        <v>19</v>
      </c>
      <c r="E7" s="22" t="s">
        <v>20</v>
      </c>
      <c r="F7" s="24">
        <v>720</v>
      </c>
      <c r="G7" s="25">
        <v>0</v>
      </c>
      <c r="H7" s="26">
        <f>F7*G7</f>
        <v>0</v>
      </c>
      <c r="I7" s="6"/>
    </row>
    <row r="8" spans="2:9" ht="60" x14ac:dyDescent="0.25">
      <c r="B8" s="21" t="s">
        <v>21</v>
      </c>
      <c r="C8" s="22" t="s">
        <v>22</v>
      </c>
      <c r="D8" s="23" t="s">
        <v>23</v>
      </c>
      <c r="E8" s="22" t="s">
        <v>20</v>
      </c>
      <c r="F8" s="24">
        <v>720</v>
      </c>
      <c r="G8" s="25">
        <v>0</v>
      </c>
      <c r="H8" s="26">
        <f t="shared" ref="H8:H12" si="0">F8*G8</f>
        <v>0</v>
      </c>
      <c r="I8" s="6"/>
    </row>
    <row r="9" spans="2:9" ht="45" x14ac:dyDescent="0.25">
      <c r="B9" s="21" t="s">
        <v>24</v>
      </c>
      <c r="C9" s="22" t="s">
        <v>25</v>
      </c>
      <c r="D9" s="23" t="s">
        <v>26</v>
      </c>
      <c r="E9" s="22" t="s">
        <v>27</v>
      </c>
      <c r="F9" s="24">
        <v>105.3</v>
      </c>
      <c r="G9" s="25">
        <v>0</v>
      </c>
      <c r="H9" s="26">
        <f t="shared" si="0"/>
        <v>0</v>
      </c>
      <c r="I9" s="6"/>
    </row>
    <row r="10" spans="2:9" ht="60" x14ac:dyDescent="0.25">
      <c r="B10" s="21" t="s">
        <v>28</v>
      </c>
      <c r="C10" s="22" t="s">
        <v>29</v>
      </c>
      <c r="D10" s="23" t="s">
        <v>30</v>
      </c>
      <c r="E10" s="22" t="s">
        <v>27</v>
      </c>
      <c r="F10" s="27">
        <v>54.91</v>
      </c>
      <c r="G10" s="25">
        <v>0</v>
      </c>
      <c r="H10" s="26">
        <f t="shared" si="0"/>
        <v>0</v>
      </c>
      <c r="I10" s="6"/>
    </row>
    <row r="11" spans="2:9" ht="45" x14ac:dyDescent="0.25">
      <c r="B11" s="21" t="s">
        <v>31</v>
      </c>
      <c r="C11" s="22" t="s">
        <v>32</v>
      </c>
      <c r="D11" s="23" t="s">
        <v>33</v>
      </c>
      <c r="E11" s="22" t="s">
        <v>27</v>
      </c>
      <c r="F11" s="24">
        <v>54.91</v>
      </c>
      <c r="G11" s="25">
        <v>0</v>
      </c>
      <c r="H11" s="26">
        <f t="shared" si="0"/>
        <v>0</v>
      </c>
      <c r="I11" s="6"/>
    </row>
    <row r="12" spans="2:9" ht="45" x14ac:dyDescent="0.25">
      <c r="B12" s="21" t="s">
        <v>34</v>
      </c>
      <c r="C12" s="22" t="s">
        <v>35</v>
      </c>
      <c r="D12" s="23" t="s">
        <v>36</v>
      </c>
      <c r="E12" s="22" t="s">
        <v>27</v>
      </c>
      <c r="F12" s="24">
        <v>50.39</v>
      </c>
      <c r="G12" s="25">
        <v>0</v>
      </c>
      <c r="H12" s="26">
        <f t="shared" si="0"/>
        <v>0</v>
      </c>
      <c r="I12" s="6"/>
    </row>
    <row r="13" spans="2:9" ht="15.75" x14ac:dyDescent="0.25">
      <c r="B13" s="28" t="s">
        <v>37</v>
      </c>
      <c r="C13" s="29"/>
      <c r="D13" s="17" t="s">
        <v>38</v>
      </c>
      <c r="E13" s="16"/>
      <c r="F13" s="18"/>
      <c r="G13" s="19"/>
      <c r="H13" s="20">
        <f>SUM(H7:H12)</f>
        <v>0</v>
      </c>
      <c r="I13" s="6"/>
    </row>
    <row r="14" spans="2:9" ht="15.75" x14ac:dyDescent="0.25">
      <c r="B14" s="15" t="s">
        <v>39</v>
      </c>
      <c r="C14" s="16"/>
      <c r="D14" s="17" t="s">
        <v>40</v>
      </c>
      <c r="E14" s="16"/>
      <c r="F14" s="18"/>
      <c r="G14" s="19"/>
      <c r="H14" s="20"/>
      <c r="I14" s="6"/>
    </row>
    <row r="15" spans="2:9" ht="60" x14ac:dyDescent="0.25">
      <c r="B15" s="21" t="s">
        <v>41</v>
      </c>
      <c r="C15" s="22" t="s">
        <v>42</v>
      </c>
      <c r="D15" s="23" t="s">
        <v>43</v>
      </c>
      <c r="E15" s="22" t="s">
        <v>27</v>
      </c>
      <c r="F15" s="24">
        <v>4.3899999999999997</v>
      </c>
      <c r="G15" s="25">
        <v>0</v>
      </c>
      <c r="H15" s="26">
        <f>F15*G15</f>
        <v>0</v>
      </c>
      <c r="I15" s="6"/>
    </row>
    <row r="16" spans="2:9" ht="60" x14ac:dyDescent="0.25">
      <c r="B16" s="21" t="s">
        <v>44</v>
      </c>
      <c r="C16" s="22" t="s">
        <v>45</v>
      </c>
      <c r="D16" s="23" t="s">
        <v>46</v>
      </c>
      <c r="E16" s="22" t="s">
        <v>27</v>
      </c>
      <c r="F16" s="24">
        <v>10.92</v>
      </c>
      <c r="G16" s="25">
        <v>0</v>
      </c>
      <c r="H16" s="26">
        <f t="shared" ref="H16:H20" si="1">F16*G16</f>
        <v>0</v>
      </c>
      <c r="I16" s="6"/>
    </row>
    <row r="17" spans="2:9" ht="45" x14ac:dyDescent="0.25">
      <c r="B17" s="21" t="s">
        <v>47</v>
      </c>
      <c r="C17" s="22" t="s">
        <v>48</v>
      </c>
      <c r="D17" s="23" t="s">
        <v>49</v>
      </c>
      <c r="E17" s="22" t="s">
        <v>27</v>
      </c>
      <c r="F17" s="24">
        <v>5.86</v>
      </c>
      <c r="G17" s="25">
        <v>0</v>
      </c>
      <c r="H17" s="26">
        <f t="shared" si="1"/>
        <v>0</v>
      </c>
      <c r="I17" s="6"/>
    </row>
    <row r="18" spans="2:9" ht="75" x14ac:dyDescent="0.25">
      <c r="B18" s="21" t="s">
        <v>50</v>
      </c>
      <c r="C18" s="22" t="s">
        <v>51</v>
      </c>
      <c r="D18" s="23" t="s">
        <v>52</v>
      </c>
      <c r="E18" s="22" t="s">
        <v>27</v>
      </c>
      <c r="F18" s="24">
        <v>0.68</v>
      </c>
      <c r="G18" s="25">
        <v>0</v>
      </c>
      <c r="H18" s="26">
        <f t="shared" si="1"/>
        <v>0</v>
      </c>
      <c r="I18" s="6"/>
    </row>
    <row r="19" spans="2:9" ht="60" x14ac:dyDescent="0.25">
      <c r="B19" s="21" t="s">
        <v>53</v>
      </c>
      <c r="C19" s="22" t="s">
        <v>54</v>
      </c>
      <c r="D19" s="23" t="s">
        <v>55</v>
      </c>
      <c r="E19" s="22" t="s">
        <v>27</v>
      </c>
      <c r="F19" s="24">
        <v>2.93</v>
      </c>
      <c r="G19" s="25">
        <v>0</v>
      </c>
      <c r="H19" s="26">
        <f t="shared" si="1"/>
        <v>0</v>
      </c>
      <c r="I19" s="6"/>
    </row>
    <row r="20" spans="2:9" ht="45" x14ac:dyDescent="0.25">
      <c r="B20" s="21" t="s">
        <v>56</v>
      </c>
      <c r="C20" s="22" t="s">
        <v>57</v>
      </c>
      <c r="D20" s="23" t="s">
        <v>58</v>
      </c>
      <c r="E20" s="22" t="s">
        <v>59</v>
      </c>
      <c r="F20" s="24">
        <v>0.72</v>
      </c>
      <c r="G20" s="25">
        <v>0</v>
      </c>
      <c r="H20" s="26">
        <f t="shared" si="1"/>
        <v>0</v>
      </c>
      <c r="I20" s="6"/>
    </row>
    <row r="21" spans="2:9" ht="15.75" x14ac:dyDescent="0.25">
      <c r="B21" s="28" t="s">
        <v>37</v>
      </c>
      <c r="C21" s="29"/>
      <c r="D21" s="17" t="s">
        <v>60</v>
      </c>
      <c r="E21" s="16"/>
      <c r="F21" s="18"/>
      <c r="G21" s="19"/>
      <c r="H21" s="20">
        <f>SUM(H15:H20)</f>
        <v>0</v>
      </c>
      <c r="I21" s="6"/>
    </row>
    <row r="22" spans="2:9" ht="15.75" x14ac:dyDescent="0.25">
      <c r="B22" s="15" t="s">
        <v>61</v>
      </c>
      <c r="C22" s="16"/>
      <c r="D22" s="17" t="s">
        <v>62</v>
      </c>
      <c r="E22" s="16"/>
      <c r="F22" s="18"/>
      <c r="G22" s="19"/>
      <c r="H22" s="20"/>
      <c r="I22" s="6"/>
    </row>
    <row r="23" spans="2:9" ht="30" x14ac:dyDescent="0.25">
      <c r="B23" s="21" t="s">
        <v>63</v>
      </c>
      <c r="C23" s="22" t="s">
        <v>64</v>
      </c>
      <c r="D23" s="23" t="s">
        <v>65</v>
      </c>
      <c r="E23" s="22" t="s">
        <v>20</v>
      </c>
      <c r="F23" s="24">
        <v>75.790000000000006</v>
      </c>
      <c r="G23" s="25">
        <v>0</v>
      </c>
      <c r="H23" s="26">
        <f>F23*G23</f>
        <v>0</v>
      </c>
      <c r="I23" s="6"/>
    </row>
    <row r="24" spans="2:9" ht="60" x14ac:dyDescent="0.25">
      <c r="B24" s="21" t="s">
        <v>66</v>
      </c>
      <c r="C24" s="22" t="s">
        <v>42</v>
      </c>
      <c r="D24" s="23" t="s">
        <v>43</v>
      </c>
      <c r="E24" s="22" t="s">
        <v>27</v>
      </c>
      <c r="F24" s="24">
        <v>7.58</v>
      </c>
      <c r="G24" s="25">
        <v>0</v>
      </c>
      <c r="H24" s="26">
        <f>F24*G24</f>
        <v>0</v>
      </c>
      <c r="I24" s="6"/>
    </row>
    <row r="25" spans="2:9" ht="15.75" x14ac:dyDescent="0.25">
      <c r="B25" s="28" t="s">
        <v>37</v>
      </c>
      <c r="C25" s="29"/>
      <c r="D25" s="17" t="s">
        <v>67</v>
      </c>
      <c r="E25" s="16"/>
      <c r="F25" s="18"/>
      <c r="G25" s="19"/>
      <c r="H25" s="20">
        <f>SUM(H23:H24)</f>
        <v>0</v>
      </c>
      <c r="I25" s="6"/>
    </row>
    <row r="26" spans="2:9" ht="31.5" x14ac:dyDescent="0.25">
      <c r="B26" s="15" t="s">
        <v>68</v>
      </c>
      <c r="C26" s="16"/>
      <c r="D26" s="17" t="s">
        <v>69</v>
      </c>
      <c r="E26" s="16"/>
      <c r="F26" s="18"/>
      <c r="G26" s="19"/>
      <c r="H26" s="20"/>
      <c r="I26" s="6"/>
    </row>
    <row r="27" spans="2:9" ht="75" x14ac:dyDescent="0.25">
      <c r="B27" s="21" t="s">
        <v>70</v>
      </c>
      <c r="C27" s="22" t="s">
        <v>71</v>
      </c>
      <c r="D27" s="23" t="s">
        <v>72</v>
      </c>
      <c r="E27" s="22" t="s">
        <v>20</v>
      </c>
      <c r="F27" s="24">
        <v>82.37</v>
      </c>
      <c r="G27" s="25">
        <v>0</v>
      </c>
      <c r="H27" s="26">
        <f>F27*G27</f>
        <v>0</v>
      </c>
      <c r="I27" s="6"/>
    </row>
    <row r="28" spans="2:9" ht="60" x14ac:dyDescent="0.25">
      <c r="B28" s="21" t="s">
        <v>73</v>
      </c>
      <c r="C28" s="22" t="s">
        <v>74</v>
      </c>
      <c r="D28" s="23" t="s">
        <v>75</v>
      </c>
      <c r="E28" s="22" t="s">
        <v>20</v>
      </c>
      <c r="F28" s="24">
        <v>12.54</v>
      </c>
      <c r="G28" s="25">
        <v>0</v>
      </c>
      <c r="H28" s="26">
        <f t="shared" ref="H28:H39" si="2">F28*G28</f>
        <v>0</v>
      </c>
      <c r="I28" s="6"/>
    </row>
    <row r="29" spans="2:9" ht="45" x14ac:dyDescent="0.25">
      <c r="B29" s="21" t="s">
        <v>76</v>
      </c>
      <c r="C29" s="22" t="s">
        <v>77</v>
      </c>
      <c r="D29" s="23" t="s">
        <v>78</v>
      </c>
      <c r="E29" s="22" t="s">
        <v>20</v>
      </c>
      <c r="F29" s="24">
        <v>48.5</v>
      </c>
      <c r="G29" s="25">
        <v>0</v>
      </c>
      <c r="H29" s="26">
        <f t="shared" si="2"/>
        <v>0</v>
      </c>
      <c r="I29" s="6"/>
    </row>
    <row r="30" spans="2:9" ht="60" x14ac:dyDescent="0.25">
      <c r="B30" s="21" t="s">
        <v>79</v>
      </c>
      <c r="C30" s="22" t="s">
        <v>80</v>
      </c>
      <c r="D30" s="23" t="s">
        <v>81</v>
      </c>
      <c r="E30" s="22" t="s">
        <v>20</v>
      </c>
      <c r="F30" s="24">
        <v>82.37</v>
      </c>
      <c r="G30" s="25">
        <v>0</v>
      </c>
      <c r="H30" s="26">
        <f t="shared" si="2"/>
        <v>0</v>
      </c>
      <c r="I30" s="6"/>
    </row>
    <row r="31" spans="2:9" ht="45" x14ac:dyDescent="0.25">
      <c r="B31" s="21" t="s">
        <v>82</v>
      </c>
      <c r="C31" s="22" t="s">
        <v>83</v>
      </c>
      <c r="D31" s="23" t="s">
        <v>84</v>
      </c>
      <c r="E31" s="22" t="s">
        <v>20</v>
      </c>
      <c r="F31" s="24">
        <v>43.33</v>
      </c>
      <c r="G31" s="25">
        <v>0</v>
      </c>
      <c r="H31" s="26">
        <f t="shared" si="2"/>
        <v>0</v>
      </c>
      <c r="I31" s="6"/>
    </row>
    <row r="32" spans="2:9" ht="45" x14ac:dyDescent="0.25">
      <c r="B32" s="21" t="s">
        <v>85</v>
      </c>
      <c r="C32" s="22" t="s">
        <v>86</v>
      </c>
      <c r="D32" s="23" t="s">
        <v>87</v>
      </c>
      <c r="E32" s="22" t="s">
        <v>20</v>
      </c>
      <c r="F32" s="24">
        <v>43.33</v>
      </c>
      <c r="G32" s="25">
        <v>0</v>
      </c>
      <c r="H32" s="26">
        <f t="shared" si="2"/>
        <v>0</v>
      </c>
      <c r="I32" s="6"/>
    </row>
    <row r="33" spans="2:9" ht="30" x14ac:dyDescent="0.25">
      <c r="B33" s="21" t="s">
        <v>88</v>
      </c>
      <c r="C33" s="22" t="s">
        <v>89</v>
      </c>
      <c r="D33" s="23" t="s">
        <v>90</v>
      </c>
      <c r="E33" s="22" t="s">
        <v>91</v>
      </c>
      <c r="F33" s="24">
        <v>33.200000000000003</v>
      </c>
      <c r="G33" s="25">
        <v>0</v>
      </c>
      <c r="H33" s="26">
        <f t="shared" si="2"/>
        <v>0</v>
      </c>
      <c r="I33" s="6"/>
    </row>
    <row r="34" spans="2:9" ht="30" x14ac:dyDescent="0.25">
      <c r="B34" s="21" t="s">
        <v>92</v>
      </c>
      <c r="C34" s="22" t="s">
        <v>93</v>
      </c>
      <c r="D34" s="23" t="s">
        <v>94</v>
      </c>
      <c r="E34" s="22" t="s">
        <v>27</v>
      </c>
      <c r="F34" s="24">
        <v>1.33</v>
      </c>
      <c r="G34" s="25">
        <v>0</v>
      </c>
      <c r="H34" s="26">
        <f t="shared" si="2"/>
        <v>0</v>
      </c>
      <c r="I34" s="6"/>
    </row>
    <row r="35" spans="2:9" ht="45" x14ac:dyDescent="0.25">
      <c r="B35" s="21" t="s">
        <v>95</v>
      </c>
      <c r="C35" s="22" t="s">
        <v>96</v>
      </c>
      <c r="D35" s="23" t="s">
        <v>97</v>
      </c>
      <c r="E35" s="22" t="s">
        <v>91</v>
      </c>
      <c r="F35" s="24">
        <v>33.200000000000003</v>
      </c>
      <c r="G35" s="25">
        <v>0</v>
      </c>
      <c r="H35" s="26">
        <f t="shared" si="2"/>
        <v>0</v>
      </c>
      <c r="I35" s="6"/>
    </row>
    <row r="36" spans="2:9" ht="45" x14ac:dyDescent="0.25">
      <c r="B36" s="21" t="s">
        <v>98</v>
      </c>
      <c r="C36" s="22" t="s">
        <v>99</v>
      </c>
      <c r="D36" s="23" t="s">
        <v>100</v>
      </c>
      <c r="E36" s="22" t="s">
        <v>20</v>
      </c>
      <c r="F36" s="24">
        <v>36.729999999999997</v>
      </c>
      <c r="G36" s="25">
        <v>0</v>
      </c>
      <c r="H36" s="26">
        <f t="shared" si="2"/>
        <v>0</v>
      </c>
      <c r="I36" s="6"/>
    </row>
    <row r="37" spans="2:9" ht="60" x14ac:dyDescent="0.25">
      <c r="B37" s="21" t="s">
        <v>101</v>
      </c>
      <c r="C37" s="22" t="s">
        <v>102</v>
      </c>
      <c r="D37" s="23" t="s">
        <v>103</v>
      </c>
      <c r="E37" s="22" t="s">
        <v>20</v>
      </c>
      <c r="F37" s="24">
        <v>36.729999999999997</v>
      </c>
      <c r="G37" s="25">
        <v>0</v>
      </c>
      <c r="H37" s="26">
        <f t="shared" si="2"/>
        <v>0</v>
      </c>
      <c r="I37" s="6"/>
    </row>
    <row r="38" spans="2:9" ht="45" x14ac:dyDescent="0.25">
      <c r="B38" s="21" t="s">
        <v>104</v>
      </c>
      <c r="C38" s="22" t="s">
        <v>105</v>
      </c>
      <c r="D38" s="23" t="s">
        <v>106</v>
      </c>
      <c r="E38" s="22" t="s">
        <v>20</v>
      </c>
      <c r="F38" s="24">
        <v>36.729999999999997</v>
      </c>
      <c r="G38" s="25">
        <v>0</v>
      </c>
      <c r="H38" s="26">
        <f t="shared" si="2"/>
        <v>0</v>
      </c>
      <c r="I38" s="6"/>
    </row>
    <row r="39" spans="2:9" ht="60" x14ac:dyDescent="0.25">
      <c r="B39" s="21" t="s">
        <v>107</v>
      </c>
      <c r="C39" s="22" t="s">
        <v>108</v>
      </c>
      <c r="D39" s="23" t="s">
        <v>109</v>
      </c>
      <c r="E39" s="22" t="s">
        <v>91</v>
      </c>
      <c r="F39" s="24">
        <v>3</v>
      </c>
      <c r="G39" s="25">
        <v>0</v>
      </c>
      <c r="H39" s="26">
        <f t="shared" si="2"/>
        <v>0</v>
      </c>
      <c r="I39" s="6"/>
    </row>
    <row r="40" spans="2:9" ht="31.5" x14ac:dyDescent="0.25">
      <c r="B40" s="28" t="s">
        <v>37</v>
      </c>
      <c r="C40" s="29"/>
      <c r="D40" s="17" t="s">
        <v>110</v>
      </c>
      <c r="E40" s="16"/>
      <c r="F40" s="18"/>
      <c r="G40" s="19"/>
      <c r="H40" s="20">
        <f>SUM(H27:H39)</f>
        <v>0</v>
      </c>
      <c r="I40" s="6"/>
    </row>
    <row r="41" spans="2:9" ht="15.75" x14ac:dyDescent="0.25">
      <c r="B41" s="15" t="s">
        <v>111</v>
      </c>
      <c r="C41" s="16"/>
      <c r="D41" s="17" t="s">
        <v>112</v>
      </c>
      <c r="E41" s="16"/>
      <c r="F41" s="18"/>
      <c r="G41" s="19"/>
      <c r="H41" s="20"/>
      <c r="I41" s="6"/>
    </row>
    <row r="42" spans="2:9" ht="60" x14ac:dyDescent="0.25">
      <c r="B42" s="21" t="s">
        <v>113</v>
      </c>
      <c r="C42" s="22" t="s">
        <v>114</v>
      </c>
      <c r="D42" s="23" t="s">
        <v>115</v>
      </c>
      <c r="E42" s="22" t="s">
        <v>20</v>
      </c>
      <c r="F42" s="24">
        <v>120.85</v>
      </c>
      <c r="G42" s="25">
        <v>0</v>
      </c>
      <c r="H42" s="26">
        <f>F42*G42</f>
        <v>0</v>
      </c>
      <c r="I42" s="6"/>
    </row>
    <row r="43" spans="2:9" ht="60" x14ac:dyDescent="0.25">
      <c r="B43" s="21" t="s">
        <v>116</v>
      </c>
      <c r="C43" s="22" t="s">
        <v>117</v>
      </c>
      <c r="D43" s="23" t="s">
        <v>118</v>
      </c>
      <c r="E43" s="22" t="s">
        <v>119</v>
      </c>
      <c r="F43" s="24">
        <v>8</v>
      </c>
      <c r="G43" s="25">
        <v>0</v>
      </c>
      <c r="H43" s="26">
        <f t="shared" ref="H43:H48" si="3">F43*G43</f>
        <v>0</v>
      </c>
      <c r="I43" s="6"/>
    </row>
    <row r="44" spans="2:9" ht="60" x14ac:dyDescent="0.25">
      <c r="B44" s="21" t="s">
        <v>120</v>
      </c>
      <c r="C44" s="22" t="s">
        <v>54</v>
      </c>
      <c r="D44" s="23" t="s">
        <v>121</v>
      </c>
      <c r="E44" s="22" t="s">
        <v>27</v>
      </c>
      <c r="F44" s="24">
        <v>4.03</v>
      </c>
      <c r="G44" s="25">
        <v>0</v>
      </c>
      <c r="H44" s="26">
        <f t="shared" si="3"/>
        <v>0</v>
      </c>
      <c r="I44" s="6"/>
    </row>
    <row r="45" spans="2:9" ht="75" x14ac:dyDescent="0.25">
      <c r="B45" s="21" t="s">
        <v>122</v>
      </c>
      <c r="C45" s="22" t="s">
        <v>123</v>
      </c>
      <c r="D45" s="23" t="s">
        <v>124</v>
      </c>
      <c r="E45" s="22" t="s">
        <v>20</v>
      </c>
      <c r="F45" s="24">
        <v>74.81</v>
      </c>
      <c r="G45" s="25">
        <v>0</v>
      </c>
      <c r="H45" s="26">
        <f t="shared" si="3"/>
        <v>0</v>
      </c>
      <c r="I45" s="6"/>
    </row>
    <row r="46" spans="2:9" ht="75" x14ac:dyDescent="0.25">
      <c r="B46" s="21" t="s">
        <v>125</v>
      </c>
      <c r="C46" s="22" t="s">
        <v>126</v>
      </c>
      <c r="D46" s="23" t="s">
        <v>127</v>
      </c>
      <c r="E46" s="22" t="s">
        <v>20</v>
      </c>
      <c r="F46" s="24">
        <v>74.81</v>
      </c>
      <c r="G46" s="25">
        <v>0</v>
      </c>
      <c r="H46" s="26">
        <f t="shared" si="3"/>
        <v>0</v>
      </c>
      <c r="I46" s="6"/>
    </row>
    <row r="47" spans="2:9" ht="45" x14ac:dyDescent="0.25">
      <c r="B47" s="21" t="s">
        <v>128</v>
      </c>
      <c r="C47" s="22" t="s">
        <v>129</v>
      </c>
      <c r="D47" s="23" t="s">
        <v>130</v>
      </c>
      <c r="E47" s="22" t="s">
        <v>131</v>
      </c>
      <c r="F47" s="24">
        <v>0.6</v>
      </c>
      <c r="G47" s="25">
        <v>0</v>
      </c>
      <c r="H47" s="26">
        <f t="shared" si="3"/>
        <v>0</v>
      </c>
      <c r="I47" s="6"/>
    </row>
    <row r="48" spans="2:9" ht="45" x14ac:dyDescent="0.25">
      <c r="B48" s="21" t="s">
        <v>132</v>
      </c>
      <c r="C48" s="22" t="s">
        <v>57</v>
      </c>
      <c r="D48" s="23" t="s">
        <v>133</v>
      </c>
      <c r="E48" s="22" t="s">
        <v>59</v>
      </c>
      <c r="F48" s="24">
        <v>1.48</v>
      </c>
      <c r="G48" s="25">
        <v>0</v>
      </c>
      <c r="H48" s="26">
        <f t="shared" si="3"/>
        <v>0</v>
      </c>
      <c r="I48" s="6"/>
    </row>
    <row r="49" spans="2:9" ht="15.75" x14ac:dyDescent="0.25">
      <c r="B49" s="28" t="s">
        <v>37</v>
      </c>
      <c r="C49" s="29"/>
      <c r="D49" s="17" t="s">
        <v>134</v>
      </c>
      <c r="E49" s="16"/>
      <c r="F49" s="18"/>
      <c r="G49" s="19"/>
      <c r="H49" s="20">
        <f>SUM(H42:H48)</f>
        <v>0</v>
      </c>
      <c r="I49" s="6"/>
    </row>
    <row r="50" spans="2:9" ht="15.75" x14ac:dyDescent="0.25">
      <c r="B50" s="15" t="s">
        <v>135</v>
      </c>
      <c r="C50" s="16"/>
      <c r="D50" s="17" t="s">
        <v>136</v>
      </c>
      <c r="E50" s="16"/>
      <c r="F50" s="18"/>
      <c r="G50" s="19"/>
      <c r="H50" s="20"/>
      <c r="I50" s="6"/>
    </row>
    <row r="51" spans="2:9" ht="45" x14ac:dyDescent="0.25">
      <c r="B51" s="21" t="s">
        <v>137</v>
      </c>
      <c r="C51" s="22" t="s">
        <v>138</v>
      </c>
      <c r="D51" s="23" t="s">
        <v>139</v>
      </c>
      <c r="E51" s="22" t="s">
        <v>91</v>
      </c>
      <c r="F51" s="24">
        <v>11</v>
      </c>
      <c r="G51" s="25">
        <v>0</v>
      </c>
      <c r="H51" s="26">
        <f>F51*G51</f>
        <v>0</v>
      </c>
      <c r="I51" s="6"/>
    </row>
    <row r="52" spans="2:9" ht="45" x14ac:dyDescent="0.25">
      <c r="B52" s="21" t="s">
        <v>140</v>
      </c>
      <c r="C52" s="22" t="s">
        <v>141</v>
      </c>
      <c r="D52" s="23" t="s">
        <v>142</v>
      </c>
      <c r="E52" s="22" t="s">
        <v>91</v>
      </c>
      <c r="F52" s="24">
        <v>3.8</v>
      </c>
      <c r="G52" s="25">
        <v>0</v>
      </c>
      <c r="H52" s="26">
        <f t="shared" ref="H52:H54" si="4">F52*G52</f>
        <v>0</v>
      </c>
      <c r="I52" s="6"/>
    </row>
    <row r="53" spans="2:9" ht="45" x14ac:dyDescent="0.25">
      <c r="B53" s="21" t="s">
        <v>143</v>
      </c>
      <c r="C53" s="22" t="s">
        <v>144</v>
      </c>
      <c r="D53" s="23" t="s">
        <v>145</v>
      </c>
      <c r="E53" s="22" t="s">
        <v>27</v>
      </c>
      <c r="F53" s="24">
        <v>7.0000000000000007E-2</v>
      </c>
      <c r="G53" s="25">
        <v>0</v>
      </c>
      <c r="H53" s="26">
        <f t="shared" si="4"/>
        <v>0</v>
      </c>
      <c r="I53" s="6"/>
    </row>
    <row r="54" spans="2:9" ht="45" x14ac:dyDescent="0.25">
      <c r="B54" s="21" t="s">
        <v>146</v>
      </c>
      <c r="C54" s="22" t="s">
        <v>57</v>
      </c>
      <c r="D54" s="23" t="s">
        <v>133</v>
      </c>
      <c r="E54" s="22" t="s">
        <v>59</v>
      </c>
      <c r="F54" s="24">
        <v>0.01</v>
      </c>
      <c r="G54" s="25">
        <v>0</v>
      </c>
      <c r="H54" s="26">
        <f t="shared" si="4"/>
        <v>0</v>
      </c>
      <c r="I54" s="6"/>
    </row>
    <row r="55" spans="2:9" ht="15.75" x14ac:dyDescent="0.25">
      <c r="B55" s="28" t="s">
        <v>37</v>
      </c>
      <c r="C55" s="29"/>
      <c r="D55" s="17" t="s">
        <v>147</v>
      </c>
      <c r="E55" s="16"/>
      <c r="F55" s="18"/>
      <c r="G55" s="19"/>
      <c r="H55" s="20">
        <f>SUM(H51:H54)</f>
        <v>0</v>
      </c>
      <c r="I55" s="6"/>
    </row>
    <row r="56" spans="2:9" ht="15.75" x14ac:dyDescent="0.25">
      <c r="B56" s="15" t="s">
        <v>148</v>
      </c>
      <c r="C56" s="16"/>
      <c r="D56" s="17" t="s">
        <v>149</v>
      </c>
      <c r="E56" s="16"/>
      <c r="F56" s="18"/>
      <c r="G56" s="19"/>
      <c r="H56" s="20"/>
      <c r="I56" s="6"/>
    </row>
    <row r="57" spans="2:9" ht="30" x14ac:dyDescent="0.25">
      <c r="B57" s="21" t="s">
        <v>150</v>
      </c>
      <c r="C57" s="22" t="s">
        <v>151</v>
      </c>
      <c r="D57" s="23" t="s">
        <v>152</v>
      </c>
      <c r="E57" s="22" t="s">
        <v>131</v>
      </c>
      <c r="F57" s="24">
        <v>0.57999999999999996</v>
      </c>
      <c r="G57" s="25">
        <v>0</v>
      </c>
      <c r="H57" s="26">
        <f>F57*G57</f>
        <v>0</v>
      </c>
      <c r="I57" s="6"/>
    </row>
    <row r="58" spans="2:9" ht="45" x14ac:dyDescent="0.25">
      <c r="B58" s="21" t="s">
        <v>153</v>
      </c>
      <c r="C58" s="22" t="s">
        <v>154</v>
      </c>
      <c r="D58" s="23" t="s">
        <v>155</v>
      </c>
      <c r="E58" s="22" t="s">
        <v>27</v>
      </c>
      <c r="F58" s="24">
        <v>1.0900000000000001</v>
      </c>
      <c r="G58" s="25">
        <v>0</v>
      </c>
      <c r="H58" s="26">
        <f t="shared" ref="H58:H68" si="5">F58*G58</f>
        <v>0</v>
      </c>
      <c r="I58" s="6"/>
    </row>
    <row r="59" spans="2:9" ht="45" x14ac:dyDescent="0.25">
      <c r="B59" s="21" t="s">
        <v>156</v>
      </c>
      <c r="C59" s="22" t="s">
        <v>157</v>
      </c>
      <c r="D59" s="23" t="s">
        <v>158</v>
      </c>
      <c r="E59" s="22" t="s">
        <v>27</v>
      </c>
      <c r="F59" s="24">
        <v>1.17</v>
      </c>
      <c r="G59" s="25">
        <v>0</v>
      </c>
      <c r="H59" s="26">
        <f t="shared" si="5"/>
        <v>0</v>
      </c>
      <c r="I59" s="6"/>
    </row>
    <row r="60" spans="2:9" ht="45" x14ac:dyDescent="0.25">
      <c r="B60" s="21" t="s">
        <v>159</v>
      </c>
      <c r="C60" s="22" t="s">
        <v>160</v>
      </c>
      <c r="D60" s="23" t="s">
        <v>161</v>
      </c>
      <c r="E60" s="22" t="s">
        <v>27</v>
      </c>
      <c r="F60" s="24">
        <v>0.74</v>
      </c>
      <c r="G60" s="25">
        <v>0</v>
      </c>
      <c r="H60" s="26">
        <f t="shared" si="5"/>
        <v>0</v>
      </c>
      <c r="I60" s="6"/>
    </row>
    <row r="61" spans="2:9" ht="45" x14ac:dyDescent="0.25">
      <c r="B61" s="21" t="s">
        <v>162</v>
      </c>
      <c r="C61" s="22" t="s">
        <v>163</v>
      </c>
      <c r="D61" s="23" t="s">
        <v>164</v>
      </c>
      <c r="E61" s="22" t="s">
        <v>27</v>
      </c>
      <c r="F61" s="24">
        <v>0.02</v>
      </c>
      <c r="G61" s="25">
        <v>0</v>
      </c>
      <c r="H61" s="26">
        <f t="shared" si="5"/>
        <v>0</v>
      </c>
      <c r="I61" s="6"/>
    </row>
    <row r="62" spans="2:9" ht="45" x14ac:dyDescent="0.25">
      <c r="B62" s="21" t="s">
        <v>165</v>
      </c>
      <c r="C62" s="22" t="s">
        <v>166</v>
      </c>
      <c r="D62" s="23" t="s">
        <v>167</v>
      </c>
      <c r="E62" s="22" t="s">
        <v>27</v>
      </c>
      <c r="F62" s="24">
        <v>0.55000000000000004</v>
      </c>
      <c r="G62" s="25">
        <v>0</v>
      </c>
      <c r="H62" s="26">
        <f t="shared" si="5"/>
        <v>0</v>
      </c>
      <c r="I62" s="6"/>
    </row>
    <row r="63" spans="2:9" ht="45" x14ac:dyDescent="0.25">
      <c r="B63" s="21" t="s">
        <v>168</v>
      </c>
      <c r="C63" s="22" t="s">
        <v>169</v>
      </c>
      <c r="D63" s="23" t="s">
        <v>170</v>
      </c>
      <c r="E63" s="22" t="s">
        <v>27</v>
      </c>
      <c r="F63" s="24">
        <v>0.22</v>
      </c>
      <c r="G63" s="25">
        <v>0</v>
      </c>
      <c r="H63" s="26">
        <f t="shared" si="5"/>
        <v>0</v>
      </c>
      <c r="I63" s="6"/>
    </row>
    <row r="64" spans="2:9" ht="45" x14ac:dyDescent="0.25">
      <c r="B64" s="21" t="s">
        <v>171</v>
      </c>
      <c r="C64" s="22" t="s">
        <v>172</v>
      </c>
      <c r="D64" s="23" t="s">
        <v>173</v>
      </c>
      <c r="E64" s="22" t="s">
        <v>27</v>
      </c>
      <c r="F64" s="24">
        <v>0.05</v>
      </c>
      <c r="G64" s="25">
        <v>0</v>
      </c>
      <c r="H64" s="26">
        <f t="shared" si="5"/>
        <v>0</v>
      </c>
      <c r="I64" s="6"/>
    </row>
    <row r="65" spans="2:9" ht="30" x14ac:dyDescent="0.25">
      <c r="B65" s="21" t="s">
        <v>174</v>
      </c>
      <c r="C65" s="22" t="s">
        <v>175</v>
      </c>
      <c r="D65" s="23" t="s">
        <v>176</v>
      </c>
      <c r="E65" s="22" t="s">
        <v>91</v>
      </c>
      <c r="F65" s="24">
        <v>47.3</v>
      </c>
      <c r="G65" s="25">
        <v>0</v>
      </c>
      <c r="H65" s="26">
        <f t="shared" si="5"/>
        <v>0</v>
      </c>
      <c r="I65" s="6"/>
    </row>
    <row r="66" spans="2:9" ht="30" x14ac:dyDescent="0.25">
      <c r="B66" s="21" t="s">
        <v>177</v>
      </c>
      <c r="C66" s="22" t="s">
        <v>178</v>
      </c>
      <c r="D66" s="23" t="s">
        <v>179</v>
      </c>
      <c r="E66" s="22" t="s">
        <v>27</v>
      </c>
      <c r="F66" s="24">
        <v>0.45</v>
      </c>
      <c r="G66" s="25">
        <v>0</v>
      </c>
      <c r="H66" s="26">
        <f t="shared" si="5"/>
        <v>0</v>
      </c>
      <c r="I66" s="6"/>
    </row>
    <row r="67" spans="2:9" ht="30" x14ac:dyDescent="0.25">
      <c r="B67" s="21" t="s">
        <v>180</v>
      </c>
      <c r="C67" s="22" t="s">
        <v>181</v>
      </c>
      <c r="D67" s="23" t="s">
        <v>182</v>
      </c>
      <c r="E67" s="22" t="s">
        <v>20</v>
      </c>
      <c r="F67" s="24">
        <v>41.94</v>
      </c>
      <c r="G67" s="25">
        <v>0</v>
      </c>
      <c r="H67" s="26">
        <f t="shared" si="5"/>
        <v>0</v>
      </c>
      <c r="I67" s="6"/>
    </row>
    <row r="68" spans="2:9" ht="60" x14ac:dyDescent="0.25">
      <c r="B68" s="21" t="s">
        <v>183</v>
      </c>
      <c r="C68" s="22" t="s">
        <v>184</v>
      </c>
      <c r="D68" s="23" t="s">
        <v>185</v>
      </c>
      <c r="E68" s="22" t="s">
        <v>20</v>
      </c>
      <c r="F68" s="24">
        <v>41.94</v>
      </c>
      <c r="G68" s="25">
        <v>0</v>
      </c>
      <c r="H68" s="26">
        <f t="shared" si="5"/>
        <v>0</v>
      </c>
      <c r="I68" s="6"/>
    </row>
    <row r="69" spans="2:9" ht="15.75" x14ac:dyDescent="0.25">
      <c r="B69" s="28" t="s">
        <v>37</v>
      </c>
      <c r="C69" s="29"/>
      <c r="D69" s="17" t="s">
        <v>186</v>
      </c>
      <c r="E69" s="16"/>
      <c r="F69" s="18"/>
      <c r="G69" s="19"/>
      <c r="H69" s="20">
        <f>SUM(H57:H68)</f>
        <v>0</v>
      </c>
      <c r="I69" s="6"/>
    </row>
    <row r="70" spans="2:9" ht="15.75" x14ac:dyDescent="0.25">
      <c r="B70" s="15" t="s">
        <v>187</v>
      </c>
      <c r="C70" s="16"/>
      <c r="D70" s="17" t="s">
        <v>188</v>
      </c>
      <c r="E70" s="16"/>
      <c r="F70" s="18"/>
      <c r="G70" s="19"/>
      <c r="H70" s="20"/>
      <c r="I70" s="6"/>
    </row>
    <row r="71" spans="2:9" ht="45" x14ac:dyDescent="0.25">
      <c r="B71" s="21" t="s">
        <v>189</v>
      </c>
      <c r="C71" s="22" t="s">
        <v>190</v>
      </c>
      <c r="D71" s="23" t="s">
        <v>191</v>
      </c>
      <c r="E71" s="22" t="s">
        <v>20</v>
      </c>
      <c r="F71" s="24">
        <v>160.79</v>
      </c>
      <c r="G71" s="25">
        <v>0</v>
      </c>
      <c r="H71" s="26">
        <f>F71*G71</f>
        <v>0</v>
      </c>
      <c r="I71" s="6"/>
    </row>
    <row r="72" spans="2:9" ht="45" x14ac:dyDescent="0.25">
      <c r="B72" s="21" t="s">
        <v>192</v>
      </c>
      <c r="C72" s="22" t="s">
        <v>193</v>
      </c>
      <c r="D72" s="23" t="s">
        <v>194</v>
      </c>
      <c r="E72" s="22" t="s">
        <v>20</v>
      </c>
      <c r="F72" s="24">
        <v>160.79</v>
      </c>
      <c r="G72" s="25">
        <v>0</v>
      </c>
      <c r="H72" s="26">
        <f t="shared" ref="H72:H82" si="6">F72*G72</f>
        <v>0</v>
      </c>
      <c r="I72" s="6"/>
    </row>
    <row r="73" spans="2:9" ht="45" x14ac:dyDescent="0.25">
      <c r="B73" s="21" t="s">
        <v>195</v>
      </c>
      <c r="C73" s="22" t="s">
        <v>196</v>
      </c>
      <c r="D73" s="23" t="s">
        <v>197</v>
      </c>
      <c r="E73" s="22" t="s">
        <v>20</v>
      </c>
      <c r="F73" s="24">
        <v>160.79</v>
      </c>
      <c r="G73" s="25">
        <v>0</v>
      </c>
      <c r="H73" s="26">
        <f t="shared" si="6"/>
        <v>0</v>
      </c>
      <c r="I73" s="6"/>
    </row>
    <row r="74" spans="2:9" ht="45" x14ac:dyDescent="0.25">
      <c r="B74" s="21" t="s">
        <v>198</v>
      </c>
      <c r="C74" s="22" t="s">
        <v>199</v>
      </c>
      <c r="D74" s="23" t="s">
        <v>200</v>
      </c>
      <c r="E74" s="22" t="s">
        <v>20</v>
      </c>
      <c r="F74" s="24">
        <v>28.78</v>
      </c>
      <c r="G74" s="25">
        <v>0</v>
      </c>
      <c r="H74" s="26">
        <f t="shared" si="6"/>
        <v>0</v>
      </c>
      <c r="I74" s="6"/>
    </row>
    <row r="75" spans="2:9" ht="45" x14ac:dyDescent="0.25">
      <c r="B75" s="21" t="s">
        <v>201</v>
      </c>
      <c r="C75" s="22" t="s">
        <v>202</v>
      </c>
      <c r="D75" s="23" t="s">
        <v>203</v>
      </c>
      <c r="E75" s="22" t="s">
        <v>91</v>
      </c>
      <c r="F75" s="24">
        <v>27.1</v>
      </c>
      <c r="G75" s="25">
        <v>0</v>
      </c>
      <c r="H75" s="26">
        <f t="shared" si="6"/>
        <v>0</v>
      </c>
      <c r="I75" s="6"/>
    </row>
    <row r="76" spans="2:9" ht="45" x14ac:dyDescent="0.25">
      <c r="B76" s="21" t="s">
        <v>204</v>
      </c>
      <c r="C76" s="22" t="s">
        <v>205</v>
      </c>
      <c r="D76" s="23" t="s">
        <v>206</v>
      </c>
      <c r="E76" s="22" t="s">
        <v>207</v>
      </c>
      <c r="F76" s="24">
        <v>1</v>
      </c>
      <c r="G76" s="25">
        <v>0</v>
      </c>
      <c r="H76" s="26">
        <f t="shared" si="6"/>
        <v>0</v>
      </c>
      <c r="I76" s="6"/>
    </row>
    <row r="77" spans="2:9" ht="30" x14ac:dyDescent="0.25">
      <c r="B77" s="21" t="s">
        <v>208</v>
      </c>
      <c r="C77" s="22" t="s">
        <v>209</v>
      </c>
      <c r="D77" s="23" t="s">
        <v>210</v>
      </c>
      <c r="E77" s="22" t="s">
        <v>119</v>
      </c>
      <c r="F77" s="24">
        <v>3</v>
      </c>
      <c r="G77" s="25">
        <v>0</v>
      </c>
      <c r="H77" s="26">
        <f t="shared" si="6"/>
        <v>0</v>
      </c>
      <c r="I77" s="6"/>
    </row>
    <row r="78" spans="2:9" ht="30" x14ac:dyDescent="0.25">
      <c r="B78" s="21" t="s">
        <v>211</v>
      </c>
      <c r="C78" s="22" t="s">
        <v>209</v>
      </c>
      <c r="D78" s="23" t="s">
        <v>212</v>
      </c>
      <c r="E78" s="22" t="s">
        <v>119</v>
      </c>
      <c r="F78" s="24">
        <v>1</v>
      </c>
      <c r="G78" s="25">
        <v>0</v>
      </c>
      <c r="H78" s="26">
        <f t="shared" si="6"/>
        <v>0</v>
      </c>
      <c r="I78" s="6"/>
    </row>
    <row r="79" spans="2:9" ht="30" x14ac:dyDescent="0.25">
      <c r="B79" s="21" t="s">
        <v>213</v>
      </c>
      <c r="C79" s="22" t="s">
        <v>214</v>
      </c>
      <c r="D79" s="23" t="s">
        <v>215</v>
      </c>
      <c r="E79" s="22" t="s">
        <v>119</v>
      </c>
      <c r="F79" s="24">
        <v>2</v>
      </c>
      <c r="G79" s="25">
        <v>0</v>
      </c>
      <c r="H79" s="26">
        <f t="shared" si="6"/>
        <v>0</v>
      </c>
      <c r="I79" s="6"/>
    </row>
    <row r="80" spans="2:9" ht="45" x14ac:dyDescent="0.25">
      <c r="B80" s="21" t="s">
        <v>216</v>
      </c>
      <c r="C80" s="22" t="s">
        <v>217</v>
      </c>
      <c r="D80" s="23" t="s">
        <v>218</v>
      </c>
      <c r="E80" s="22" t="s">
        <v>119</v>
      </c>
      <c r="F80" s="24">
        <v>1</v>
      </c>
      <c r="G80" s="25">
        <v>0</v>
      </c>
      <c r="H80" s="26">
        <f t="shared" si="6"/>
        <v>0</v>
      </c>
      <c r="I80" s="6"/>
    </row>
    <row r="81" spans="2:9" ht="30" x14ac:dyDescent="0.25">
      <c r="B81" s="21" t="s">
        <v>219</v>
      </c>
      <c r="C81" s="22" t="s">
        <v>220</v>
      </c>
      <c r="D81" s="23" t="s">
        <v>221</v>
      </c>
      <c r="E81" s="22" t="s">
        <v>91</v>
      </c>
      <c r="F81" s="24">
        <v>31.55</v>
      </c>
      <c r="G81" s="25">
        <v>0</v>
      </c>
      <c r="H81" s="26">
        <f t="shared" si="6"/>
        <v>0</v>
      </c>
      <c r="I81" s="6"/>
    </row>
    <row r="82" spans="2:9" ht="45" x14ac:dyDescent="0.25">
      <c r="B82" s="21" t="s">
        <v>222</v>
      </c>
      <c r="C82" s="22" t="s">
        <v>223</v>
      </c>
      <c r="D82" s="23" t="s">
        <v>224</v>
      </c>
      <c r="E82" s="22" t="s">
        <v>119</v>
      </c>
      <c r="F82" s="24">
        <v>12</v>
      </c>
      <c r="G82" s="25">
        <v>0</v>
      </c>
      <c r="H82" s="26">
        <f t="shared" si="6"/>
        <v>0</v>
      </c>
      <c r="I82" s="6"/>
    </row>
    <row r="83" spans="2:9" ht="15.75" x14ac:dyDescent="0.25">
      <c r="B83" s="28" t="s">
        <v>37</v>
      </c>
      <c r="C83" s="29"/>
      <c r="D83" s="17" t="s">
        <v>225</v>
      </c>
      <c r="E83" s="16"/>
      <c r="F83" s="18"/>
      <c r="G83" s="19"/>
      <c r="H83" s="20">
        <f>SUM(H71:H82)</f>
        <v>0</v>
      </c>
      <c r="I83" s="6"/>
    </row>
    <row r="84" spans="2:9" ht="15.75" x14ac:dyDescent="0.25">
      <c r="B84" s="15" t="s">
        <v>226</v>
      </c>
      <c r="C84" s="16"/>
      <c r="D84" s="17" t="s">
        <v>227</v>
      </c>
      <c r="E84" s="16"/>
      <c r="F84" s="18"/>
      <c r="G84" s="19"/>
      <c r="H84" s="20"/>
      <c r="I84" s="6"/>
    </row>
    <row r="85" spans="2:9" ht="45" x14ac:dyDescent="0.25">
      <c r="B85" s="21" t="s">
        <v>228</v>
      </c>
      <c r="C85" s="22" t="s">
        <v>229</v>
      </c>
      <c r="D85" s="23" t="s">
        <v>230</v>
      </c>
      <c r="E85" s="22" t="s">
        <v>91</v>
      </c>
      <c r="F85" s="24">
        <v>47.3</v>
      </c>
      <c r="G85" s="25">
        <v>0</v>
      </c>
      <c r="H85" s="26">
        <f>F85*G85</f>
        <v>0</v>
      </c>
      <c r="I85" s="6"/>
    </row>
    <row r="86" spans="2:9" ht="45" x14ac:dyDescent="0.25">
      <c r="B86" s="21" t="s">
        <v>231</v>
      </c>
      <c r="C86" s="22" t="s">
        <v>232</v>
      </c>
      <c r="D86" s="23" t="s">
        <v>233</v>
      </c>
      <c r="E86" s="22" t="s">
        <v>119</v>
      </c>
      <c r="F86" s="24">
        <v>4</v>
      </c>
      <c r="G86" s="25">
        <v>0</v>
      </c>
      <c r="H86" s="26">
        <f t="shared" ref="H86:H90" si="7">F86*G86</f>
        <v>0</v>
      </c>
      <c r="I86" s="6"/>
    </row>
    <row r="87" spans="2:9" ht="45" x14ac:dyDescent="0.25">
      <c r="B87" s="21" t="s">
        <v>234</v>
      </c>
      <c r="C87" s="22" t="s">
        <v>235</v>
      </c>
      <c r="D87" s="23" t="s">
        <v>236</v>
      </c>
      <c r="E87" s="22" t="s">
        <v>119</v>
      </c>
      <c r="F87" s="24">
        <v>4</v>
      </c>
      <c r="G87" s="25">
        <v>0</v>
      </c>
      <c r="H87" s="26">
        <f t="shared" si="7"/>
        <v>0</v>
      </c>
      <c r="I87" s="6"/>
    </row>
    <row r="88" spans="2:9" ht="30" x14ac:dyDescent="0.25">
      <c r="B88" s="21" t="s">
        <v>237</v>
      </c>
      <c r="C88" s="22" t="s">
        <v>238</v>
      </c>
      <c r="D88" s="23" t="s">
        <v>239</v>
      </c>
      <c r="E88" s="22" t="s">
        <v>91</v>
      </c>
      <c r="F88" s="24">
        <v>12.8</v>
      </c>
      <c r="G88" s="25">
        <v>0</v>
      </c>
      <c r="H88" s="26">
        <f t="shared" si="7"/>
        <v>0</v>
      </c>
      <c r="I88" s="6"/>
    </row>
    <row r="89" spans="2:9" ht="45" x14ac:dyDescent="0.25">
      <c r="B89" s="21" t="s">
        <v>240</v>
      </c>
      <c r="C89" s="22" t="s">
        <v>241</v>
      </c>
      <c r="D89" s="23" t="s">
        <v>242</v>
      </c>
      <c r="E89" s="22" t="s">
        <v>119</v>
      </c>
      <c r="F89" s="24">
        <v>8</v>
      </c>
      <c r="G89" s="25">
        <v>0</v>
      </c>
      <c r="H89" s="26">
        <f t="shared" si="7"/>
        <v>0</v>
      </c>
      <c r="I89" s="6"/>
    </row>
    <row r="90" spans="2:9" ht="45" x14ac:dyDescent="0.25">
      <c r="B90" s="21" t="s">
        <v>243</v>
      </c>
      <c r="C90" s="22" t="s">
        <v>241</v>
      </c>
      <c r="D90" s="23" t="s">
        <v>244</v>
      </c>
      <c r="E90" s="22" t="s">
        <v>119</v>
      </c>
      <c r="F90" s="24">
        <v>4</v>
      </c>
      <c r="G90" s="25">
        <v>0</v>
      </c>
      <c r="H90" s="26">
        <f t="shared" si="7"/>
        <v>0</v>
      </c>
      <c r="I90" s="6"/>
    </row>
    <row r="91" spans="2:9" ht="15.75" x14ac:dyDescent="0.25">
      <c r="B91" s="28" t="s">
        <v>37</v>
      </c>
      <c r="C91" s="29"/>
      <c r="D91" s="17" t="s">
        <v>245</v>
      </c>
      <c r="E91" s="16"/>
      <c r="F91" s="18"/>
      <c r="G91" s="19"/>
      <c r="H91" s="20">
        <f>SUM(H85:H90)</f>
        <v>0</v>
      </c>
      <c r="I91" s="6"/>
    </row>
    <row r="92" spans="2:9" ht="15.75" x14ac:dyDescent="0.25">
      <c r="B92" s="15" t="s">
        <v>246</v>
      </c>
      <c r="C92" s="16"/>
      <c r="D92" s="17" t="s">
        <v>247</v>
      </c>
      <c r="E92" s="16"/>
      <c r="F92" s="18"/>
      <c r="G92" s="19"/>
      <c r="H92" s="20"/>
      <c r="I92" s="6"/>
    </row>
    <row r="93" spans="2:9" ht="45" x14ac:dyDescent="0.25">
      <c r="B93" s="21" t="s">
        <v>248</v>
      </c>
      <c r="C93" s="22" t="s">
        <v>249</v>
      </c>
      <c r="D93" s="23" t="s">
        <v>250</v>
      </c>
      <c r="E93" s="22" t="s">
        <v>20</v>
      </c>
      <c r="F93" s="24">
        <v>17.100000000000001</v>
      </c>
      <c r="G93" s="25">
        <v>0</v>
      </c>
      <c r="H93" s="26">
        <f>F93*G93</f>
        <v>0</v>
      </c>
      <c r="I93" s="6"/>
    </row>
    <row r="94" spans="2:9" ht="45" x14ac:dyDescent="0.25">
      <c r="B94" s="21" t="s">
        <v>251</v>
      </c>
      <c r="C94" s="22" t="s">
        <v>252</v>
      </c>
      <c r="D94" s="23" t="s">
        <v>253</v>
      </c>
      <c r="E94" s="22" t="s">
        <v>20</v>
      </c>
      <c r="F94" s="24">
        <v>3.15</v>
      </c>
      <c r="G94" s="25">
        <v>0</v>
      </c>
      <c r="H94" s="26">
        <f t="shared" ref="H94:H96" si="8">F94*G94</f>
        <v>0</v>
      </c>
      <c r="I94" s="6"/>
    </row>
    <row r="95" spans="2:9" ht="45" x14ac:dyDescent="0.25">
      <c r="B95" s="21" t="s">
        <v>254</v>
      </c>
      <c r="C95" s="22" t="s">
        <v>252</v>
      </c>
      <c r="D95" s="23" t="s">
        <v>255</v>
      </c>
      <c r="E95" s="22" t="s">
        <v>20</v>
      </c>
      <c r="F95" s="24">
        <v>3.15</v>
      </c>
      <c r="G95" s="25">
        <v>0</v>
      </c>
      <c r="H95" s="26">
        <f t="shared" si="8"/>
        <v>0</v>
      </c>
      <c r="I95" s="6"/>
    </row>
    <row r="96" spans="2:9" ht="45" x14ac:dyDescent="0.25">
      <c r="B96" s="21" t="s">
        <v>256</v>
      </c>
      <c r="C96" s="22" t="s">
        <v>257</v>
      </c>
      <c r="D96" s="23" t="s">
        <v>258</v>
      </c>
      <c r="E96" s="22" t="s">
        <v>207</v>
      </c>
      <c r="F96" s="24">
        <v>2</v>
      </c>
      <c r="G96" s="25">
        <v>0</v>
      </c>
      <c r="H96" s="26">
        <f t="shared" si="8"/>
        <v>0</v>
      </c>
      <c r="I96" s="6"/>
    </row>
    <row r="97" spans="2:9" ht="15.75" x14ac:dyDescent="0.25">
      <c r="B97" s="28" t="s">
        <v>37</v>
      </c>
      <c r="C97" s="29"/>
      <c r="D97" s="17" t="s">
        <v>259</v>
      </c>
      <c r="E97" s="16"/>
      <c r="F97" s="18"/>
      <c r="G97" s="19"/>
      <c r="H97" s="20">
        <f>SUM(H93:H96)</f>
        <v>0</v>
      </c>
      <c r="I97" s="6"/>
    </row>
    <row r="98" spans="2:9" ht="15.75" x14ac:dyDescent="0.25">
      <c r="B98" s="15" t="s">
        <v>260</v>
      </c>
      <c r="C98" s="16"/>
      <c r="D98" s="17" t="s">
        <v>261</v>
      </c>
      <c r="E98" s="16"/>
      <c r="F98" s="18"/>
      <c r="G98" s="19"/>
      <c r="H98" s="20"/>
      <c r="I98" s="6"/>
    </row>
    <row r="99" spans="2:9" ht="45" x14ac:dyDescent="0.25">
      <c r="B99" s="21" t="s">
        <v>262</v>
      </c>
      <c r="C99" s="22" t="s">
        <v>263</v>
      </c>
      <c r="D99" s="23" t="s">
        <v>264</v>
      </c>
      <c r="E99" s="22" t="s">
        <v>20</v>
      </c>
      <c r="F99" s="24">
        <v>123.9</v>
      </c>
      <c r="G99" s="25">
        <v>0</v>
      </c>
      <c r="H99" s="26">
        <f>F99*G99</f>
        <v>0</v>
      </c>
      <c r="I99" s="6"/>
    </row>
    <row r="100" spans="2:9" ht="45" x14ac:dyDescent="0.25">
      <c r="B100" s="21" t="s">
        <v>265</v>
      </c>
      <c r="C100" s="22" t="s">
        <v>266</v>
      </c>
      <c r="D100" s="23" t="s">
        <v>267</v>
      </c>
      <c r="E100" s="22" t="s">
        <v>20</v>
      </c>
      <c r="F100" s="24">
        <v>20.25</v>
      </c>
      <c r="G100" s="25">
        <v>0</v>
      </c>
      <c r="H100" s="26">
        <f t="shared" ref="H100:H117" si="9">F100*G100</f>
        <v>0</v>
      </c>
      <c r="I100" s="6"/>
    </row>
    <row r="101" spans="2:9" ht="45" x14ac:dyDescent="0.25">
      <c r="B101" s="21" t="s">
        <v>268</v>
      </c>
      <c r="C101" s="22" t="s">
        <v>269</v>
      </c>
      <c r="D101" s="23" t="s">
        <v>270</v>
      </c>
      <c r="E101" s="22" t="s">
        <v>20</v>
      </c>
      <c r="F101" s="24">
        <v>119.34</v>
      </c>
      <c r="G101" s="25">
        <v>0</v>
      </c>
      <c r="H101" s="26">
        <f t="shared" si="9"/>
        <v>0</v>
      </c>
      <c r="I101" s="6"/>
    </row>
    <row r="102" spans="2:9" ht="45" x14ac:dyDescent="0.25">
      <c r="B102" s="21" t="s">
        <v>271</v>
      </c>
      <c r="C102" s="22" t="s">
        <v>269</v>
      </c>
      <c r="D102" s="23" t="s">
        <v>272</v>
      </c>
      <c r="E102" s="22" t="s">
        <v>20</v>
      </c>
      <c r="F102" s="24">
        <v>8.18</v>
      </c>
      <c r="G102" s="25">
        <v>0</v>
      </c>
      <c r="H102" s="26">
        <f t="shared" si="9"/>
        <v>0</v>
      </c>
      <c r="I102" s="6"/>
    </row>
    <row r="103" spans="2:9" ht="45" x14ac:dyDescent="0.25">
      <c r="B103" s="21" t="s">
        <v>273</v>
      </c>
      <c r="C103" s="22" t="s">
        <v>274</v>
      </c>
      <c r="D103" s="23" t="s">
        <v>275</v>
      </c>
      <c r="E103" s="22" t="s">
        <v>20</v>
      </c>
      <c r="F103" s="24">
        <v>150.61000000000001</v>
      </c>
      <c r="G103" s="25">
        <v>0</v>
      </c>
      <c r="H103" s="26">
        <f t="shared" si="9"/>
        <v>0</v>
      </c>
      <c r="I103" s="6"/>
    </row>
    <row r="104" spans="2:9" ht="45" x14ac:dyDescent="0.25">
      <c r="B104" s="21" t="s">
        <v>276</v>
      </c>
      <c r="C104" s="22" t="s">
        <v>277</v>
      </c>
      <c r="D104" s="23" t="s">
        <v>278</v>
      </c>
      <c r="E104" s="22" t="s">
        <v>20</v>
      </c>
      <c r="F104" s="24">
        <v>12.44</v>
      </c>
      <c r="G104" s="25">
        <v>0</v>
      </c>
      <c r="H104" s="26">
        <f t="shared" si="9"/>
        <v>0</v>
      </c>
      <c r="I104" s="6"/>
    </row>
    <row r="105" spans="2:9" ht="45" x14ac:dyDescent="0.25">
      <c r="B105" s="21" t="s">
        <v>279</v>
      </c>
      <c r="C105" s="22" t="s">
        <v>280</v>
      </c>
      <c r="D105" s="23" t="s">
        <v>281</v>
      </c>
      <c r="E105" s="22" t="s">
        <v>20</v>
      </c>
      <c r="F105" s="24">
        <v>119.34</v>
      </c>
      <c r="G105" s="25">
        <v>0</v>
      </c>
      <c r="H105" s="26">
        <f t="shared" si="9"/>
        <v>0</v>
      </c>
      <c r="I105" s="6"/>
    </row>
    <row r="106" spans="2:9" ht="45" x14ac:dyDescent="0.25">
      <c r="B106" s="21" t="s">
        <v>282</v>
      </c>
      <c r="C106" s="22" t="s">
        <v>283</v>
      </c>
      <c r="D106" s="23" t="s">
        <v>284</v>
      </c>
      <c r="E106" s="22" t="s">
        <v>91</v>
      </c>
      <c r="F106" s="24">
        <v>40.880000000000003</v>
      </c>
      <c r="G106" s="25">
        <v>0</v>
      </c>
      <c r="H106" s="26">
        <f t="shared" si="9"/>
        <v>0</v>
      </c>
      <c r="I106" s="6"/>
    </row>
    <row r="107" spans="2:9" ht="45" x14ac:dyDescent="0.25">
      <c r="B107" s="21" t="s">
        <v>285</v>
      </c>
      <c r="C107" s="22" t="s">
        <v>286</v>
      </c>
      <c r="D107" s="23" t="s">
        <v>287</v>
      </c>
      <c r="E107" s="22" t="s">
        <v>20</v>
      </c>
      <c r="F107" s="24">
        <v>134.46</v>
      </c>
      <c r="G107" s="25">
        <v>0</v>
      </c>
      <c r="H107" s="26">
        <f t="shared" si="9"/>
        <v>0</v>
      </c>
      <c r="I107" s="6"/>
    </row>
    <row r="108" spans="2:9" ht="75" x14ac:dyDescent="0.25">
      <c r="B108" s="21" t="s">
        <v>288</v>
      </c>
      <c r="C108" s="22" t="s">
        <v>289</v>
      </c>
      <c r="D108" s="23" t="s">
        <v>290</v>
      </c>
      <c r="E108" s="22" t="s">
        <v>20</v>
      </c>
      <c r="F108" s="24">
        <v>107.08</v>
      </c>
      <c r="G108" s="25">
        <v>0</v>
      </c>
      <c r="H108" s="26">
        <f t="shared" si="9"/>
        <v>0</v>
      </c>
      <c r="I108" s="6"/>
    </row>
    <row r="109" spans="2:9" ht="75" x14ac:dyDescent="0.25">
      <c r="B109" s="21" t="s">
        <v>291</v>
      </c>
      <c r="C109" s="22" t="s">
        <v>292</v>
      </c>
      <c r="D109" s="23" t="s">
        <v>293</v>
      </c>
      <c r="E109" s="22" t="s">
        <v>20</v>
      </c>
      <c r="F109" s="24">
        <v>4.18</v>
      </c>
      <c r="G109" s="25">
        <v>0</v>
      </c>
      <c r="H109" s="26">
        <f t="shared" si="9"/>
        <v>0</v>
      </c>
      <c r="I109" s="6"/>
    </row>
    <row r="110" spans="2:9" ht="45" x14ac:dyDescent="0.25">
      <c r="B110" s="21" t="s">
        <v>294</v>
      </c>
      <c r="C110" s="22" t="s">
        <v>295</v>
      </c>
      <c r="D110" s="23" t="s">
        <v>296</v>
      </c>
      <c r="E110" s="22" t="s">
        <v>20</v>
      </c>
      <c r="F110" s="24">
        <v>24.83</v>
      </c>
      <c r="G110" s="25">
        <v>0</v>
      </c>
      <c r="H110" s="26">
        <f t="shared" si="9"/>
        <v>0</v>
      </c>
      <c r="I110" s="6"/>
    </row>
    <row r="111" spans="2:9" ht="45" x14ac:dyDescent="0.25">
      <c r="B111" s="21" t="s">
        <v>297</v>
      </c>
      <c r="C111" s="22" t="s">
        <v>298</v>
      </c>
      <c r="D111" s="23" t="s">
        <v>299</v>
      </c>
      <c r="E111" s="22" t="s">
        <v>20</v>
      </c>
      <c r="F111" s="24">
        <v>16.649999999999999</v>
      </c>
      <c r="G111" s="25">
        <v>0</v>
      </c>
      <c r="H111" s="26">
        <f t="shared" si="9"/>
        <v>0</v>
      </c>
      <c r="I111" s="6"/>
    </row>
    <row r="112" spans="2:9" ht="45" x14ac:dyDescent="0.25">
      <c r="B112" s="21" t="s">
        <v>300</v>
      </c>
      <c r="C112" s="22" t="s">
        <v>298</v>
      </c>
      <c r="D112" s="23" t="s">
        <v>301</v>
      </c>
      <c r="E112" s="22" t="s">
        <v>20</v>
      </c>
      <c r="F112" s="24">
        <v>2.54</v>
      </c>
      <c r="G112" s="25">
        <v>0</v>
      </c>
      <c r="H112" s="26">
        <f t="shared" si="9"/>
        <v>0</v>
      </c>
      <c r="I112" s="6"/>
    </row>
    <row r="113" spans="2:9" ht="45" x14ac:dyDescent="0.25">
      <c r="B113" s="21" t="s">
        <v>302</v>
      </c>
      <c r="C113" s="22" t="s">
        <v>303</v>
      </c>
      <c r="D113" s="23" t="s">
        <v>304</v>
      </c>
      <c r="E113" s="22" t="s">
        <v>91</v>
      </c>
      <c r="F113" s="24">
        <v>62.1</v>
      </c>
      <c r="G113" s="25">
        <v>0</v>
      </c>
      <c r="H113" s="26">
        <f t="shared" si="9"/>
        <v>0</v>
      </c>
      <c r="I113" s="6"/>
    </row>
    <row r="114" spans="2:9" ht="45" x14ac:dyDescent="0.25">
      <c r="B114" s="21" t="s">
        <v>305</v>
      </c>
      <c r="C114" s="22" t="s">
        <v>306</v>
      </c>
      <c r="D114" s="23" t="s">
        <v>307</v>
      </c>
      <c r="E114" s="22" t="s">
        <v>20</v>
      </c>
      <c r="F114" s="24">
        <v>20.5</v>
      </c>
      <c r="G114" s="25">
        <v>0</v>
      </c>
      <c r="H114" s="26">
        <f t="shared" si="9"/>
        <v>0</v>
      </c>
      <c r="I114" s="6"/>
    </row>
    <row r="115" spans="2:9" ht="60" x14ac:dyDescent="0.25">
      <c r="B115" s="21" t="s">
        <v>308</v>
      </c>
      <c r="C115" s="22" t="s">
        <v>309</v>
      </c>
      <c r="D115" s="23" t="s">
        <v>310</v>
      </c>
      <c r="E115" s="22" t="s">
        <v>119</v>
      </c>
      <c r="F115" s="24">
        <v>4</v>
      </c>
      <c r="G115" s="25">
        <v>0</v>
      </c>
      <c r="H115" s="26">
        <f t="shared" si="9"/>
        <v>0</v>
      </c>
      <c r="I115" s="6"/>
    </row>
    <row r="116" spans="2:9" ht="60" x14ac:dyDescent="0.25">
      <c r="B116" s="21" t="s">
        <v>311</v>
      </c>
      <c r="C116" s="22" t="s">
        <v>309</v>
      </c>
      <c r="D116" s="23" t="s">
        <v>312</v>
      </c>
      <c r="E116" s="22" t="s">
        <v>119</v>
      </c>
      <c r="F116" s="24">
        <v>2</v>
      </c>
      <c r="G116" s="25">
        <v>0</v>
      </c>
      <c r="H116" s="26">
        <f t="shared" si="9"/>
        <v>0</v>
      </c>
      <c r="I116" s="6"/>
    </row>
    <row r="117" spans="2:9" ht="60" x14ac:dyDescent="0.25">
      <c r="B117" s="21" t="s">
        <v>313</v>
      </c>
      <c r="C117" s="22" t="s">
        <v>309</v>
      </c>
      <c r="D117" s="23" t="s">
        <v>314</v>
      </c>
      <c r="E117" s="22" t="s">
        <v>119</v>
      </c>
      <c r="F117" s="24">
        <v>2</v>
      </c>
      <c r="G117" s="25">
        <v>0</v>
      </c>
      <c r="H117" s="26">
        <f t="shared" si="9"/>
        <v>0</v>
      </c>
      <c r="I117" s="6"/>
    </row>
    <row r="118" spans="2:9" ht="15.75" x14ac:dyDescent="0.25">
      <c r="B118" s="28" t="s">
        <v>37</v>
      </c>
      <c r="C118" s="29"/>
      <c r="D118" s="17" t="s">
        <v>315</v>
      </c>
      <c r="E118" s="16"/>
      <c r="F118" s="18"/>
      <c r="G118" s="19"/>
      <c r="H118" s="20">
        <f>SUM(H99:H117)</f>
        <v>0</v>
      </c>
      <c r="I118" s="6"/>
    </row>
    <row r="119" spans="2:9" ht="15.75" x14ac:dyDescent="0.25">
      <c r="B119" s="15" t="s">
        <v>316</v>
      </c>
      <c r="C119" s="16"/>
      <c r="D119" s="17" t="s">
        <v>317</v>
      </c>
      <c r="E119" s="16"/>
      <c r="F119" s="18"/>
      <c r="G119" s="19"/>
      <c r="H119" s="20"/>
      <c r="I119" s="6"/>
    </row>
    <row r="120" spans="2:9" ht="31.5" x14ac:dyDescent="0.25">
      <c r="B120" s="15" t="s">
        <v>318</v>
      </c>
      <c r="C120" s="16"/>
      <c r="D120" s="17" t="s">
        <v>319</v>
      </c>
      <c r="E120" s="16"/>
      <c r="F120" s="18"/>
      <c r="G120" s="19"/>
      <c r="H120" s="20"/>
      <c r="I120" s="6"/>
    </row>
    <row r="121" spans="2:9" ht="60" x14ac:dyDescent="0.25">
      <c r="B121" s="21" t="s">
        <v>320</v>
      </c>
      <c r="C121" s="22" t="s">
        <v>321</v>
      </c>
      <c r="D121" s="23" t="s">
        <v>322</v>
      </c>
      <c r="E121" s="22" t="s">
        <v>20</v>
      </c>
      <c r="F121" s="24">
        <v>163.63</v>
      </c>
      <c r="G121" s="25">
        <v>0</v>
      </c>
      <c r="H121" s="26">
        <f>F121*G121</f>
        <v>0</v>
      </c>
      <c r="I121" s="6"/>
    </row>
    <row r="122" spans="2:9" ht="60" x14ac:dyDescent="0.25">
      <c r="B122" s="21" t="s">
        <v>323</v>
      </c>
      <c r="C122" s="22" t="s">
        <v>324</v>
      </c>
      <c r="D122" s="23" t="s">
        <v>325</v>
      </c>
      <c r="E122" s="22" t="s">
        <v>20</v>
      </c>
      <c r="F122" s="24">
        <v>77.27</v>
      </c>
      <c r="G122" s="25">
        <v>0</v>
      </c>
      <c r="H122" s="26">
        <f t="shared" ref="H122:H132" si="10">F122*G122</f>
        <v>0</v>
      </c>
      <c r="I122" s="6"/>
    </row>
    <row r="123" spans="2:9" ht="60" x14ac:dyDescent="0.25">
      <c r="B123" s="21" t="s">
        <v>326</v>
      </c>
      <c r="C123" s="22" t="s">
        <v>324</v>
      </c>
      <c r="D123" s="23" t="s">
        <v>327</v>
      </c>
      <c r="E123" s="22" t="s">
        <v>20</v>
      </c>
      <c r="F123" s="24">
        <v>86.36</v>
      </c>
      <c r="G123" s="25">
        <v>0</v>
      </c>
      <c r="H123" s="26">
        <f t="shared" si="10"/>
        <v>0</v>
      </c>
      <c r="I123" s="6"/>
    </row>
    <row r="124" spans="2:9" ht="45" x14ac:dyDescent="0.25">
      <c r="B124" s="21" t="s">
        <v>328</v>
      </c>
      <c r="C124" s="22" t="s">
        <v>329</v>
      </c>
      <c r="D124" s="23" t="s">
        <v>330</v>
      </c>
      <c r="E124" s="22" t="s">
        <v>20</v>
      </c>
      <c r="F124" s="24">
        <v>163.63</v>
      </c>
      <c r="G124" s="25">
        <v>0</v>
      </c>
      <c r="H124" s="26">
        <f t="shared" si="10"/>
        <v>0</v>
      </c>
      <c r="I124" s="6"/>
    </row>
    <row r="125" spans="2:9" ht="45" x14ac:dyDescent="0.25">
      <c r="B125" s="21" t="s">
        <v>331</v>
      </c>
      <c r="C125" s="22" t="s">
        <v>332</v>
      </c>
      <c r="D125" s="23" t="s">
        <v>333</v>
      </c>
      <c r="E125" s="22" t="s">
        <v>20</v>
      </c>
      <c r="F125" s="24">
        <v>163.63</v>
      </c>
      <c r="G125" s="25">
        <v>0</v>
      </c>
      <c r="H125" s="26">
        <f t="shared" si="10"/>
        <v>0</v>
      </c>
      <c r="I125" s="6"/>
    </row>
    <row r="126" spans="2:9" ht="45" x14ac:dyDescent="0.25">
      <c r="B126" s="21" t="s">
        <v>334</v>
      </c>
      <c r="C126" s="22" t="s">
        <v>335</v>
      </c>
      <c r="D126" s="23" t="s">
        <v>336</v>
      </c>
      <c r="E126" s="22" t="s">
        <v>20</v>
      </c>
      <c r="F126" s="24">
        <v>163.63</v>
      </c>
      <c r="G126" s="25">
        <v>0</v>
      </c>
      <c r="H126" s="26">
        <f t="shared" si="10"/>
        <v>0</v>
      </c>
      <c r="I126" s="6"/>
    </row>
    <row r="127" spans="2:9" ht="45" x14ac:dyDescent="0.25">
      <c r="B127" s="21" t="s">
        <v>337</v>
      </c>
      <c r="C127" s="22" t="s">
        <v>338</v>
      </c>
      <c r="D127" s="23" t="s">
        <v>339</v>
      </c>
      <c r="E127" s="22" t="s">
        <v>20</v>
      </c>
      <c r="F127" s="24">
        <v>77.27</v>
      </c>
      <c r="G127" s="25">
        <v>0</v>
      </c>
      <c r="H127" s="26">
        <f t="shared" si="10"/>
        <v>0</v>
      </c>
      <c r="I127" s="6"/>
    </row>
    <row r="128" spans="2:9" ht="45" x14ac:dyDescent="0.25">
      <c r="B128" s="21" t="s">
        <v>340</v>
      </c>
      <c r="C128" s="22" t="s">
        <v>341</v>
      </c>
      <c r="D128" s="23" t="s">
        <v>342</v>
      </c>
      <c r="E128" s="22" t="s">
        <v>20</v>
      </c>
      <c r="F128" s="24">
        <v>17.78</v>
      </c>
      <c r="G128" s="25">
        <v>0</v>
      </c>
      <c r="H128" s="26">
        <f t="shared" si="10"/>
        <v>0</v>
      </c>
      <c r="I128" s="6"/>
    </row>
    <row r="129" spans="2:9" ht="45" x14ac:dyDescent="0.25">
      <c r="B129" s="21" t="s">
        <v>343</v>
      </c>
      <c r="C129" s="22" t="s">
        <v>341</v>
      </c>
      <c r="D129" s="23" t="s">
        <v>344</v>
      </c>
      <c r="E129" s="22" t="s">
        <v>20</v>
      </c>
      <c r="F129" s="24">
        <v>57.38</v>
      </c>
      <c r="G129" s="25">
        <v>0</v>
      </c>
      <c r="H129" s="26">
        <f t="shared" si="10"/>
        <v>0</v>
      </c>
      <c r="I129" s="6"/>
    </row>
    <row r="130" spans="2:9" ht="75" x14ac:dyDescent="0.25">
      <c r="B130" s="21" t="s">
        <v>345</v>
      </c>
      <c r="C130" s="22" t="s">
        <v>346</v>
      </c>
      <c r="D130" s="23" t="s">
        <v>347</v>
      </c>
      <c r="E130" s="22" t="s">
        <v>91</v>
      </c>
      <c r="F130" s="24">
        <v>29.92</v>
      </c>
      <c r="G130" s="25">
        <v>0</v>
      </c>
      <c r="H130" s="26">
        <f t="shared" si="10"/>
        <v>0</v>
      </c>
      <c r="I130" s="6"/>
    </row>
    <row r="131" spans="2:9" ht="90" x14ac:dyDescent="0.25">
      <c r="B131" s="21" t="s">
        <v>348</v>
      </c>
      <c r="C131" s="22" t="s">
        <v>349</v>
      </c>
      <c r="D131" s="23" t="s">
        <v>350</v>
      </c>
      <c r="E131" s="22" t="s">
        <v>119</v>
      </c>
      <c r="F131" s="24">
        <v>1</v>
      </c>
      <c r="G131" s="25">
        <v>0</v>
      </c>
      <c r="H131" s="26">
        <f t="shared" si="10"/>
        <v>0</v>
      </c>
      <c r="I131" s="6"/>
    </row>
    <row r="132" spans="2:9" ht="90" x14ac:dyDescent="0.25">
      <c r="B132" s="21" t="s">
        <v>351</v>
      </c>
      <c r="C132" s="22" t="s">
        <v>349</v>
      </c>
      <c r="D132" s="23" t="s">
        <v>352</v>
      </c>
      <c r="E132" s="22" t="s">
        <v>119</v>
      </c>
      <c r="F132" s="24">
        <v>1</v>
      </c>
      <c r="G132" s="25">
        <v>0</v>
      </c>
      <c r="H132" s="26">
        <f t="shared" si="10"/>
        <v>0</v>
      </c>
      <c r="I132" s="6"/>
    </row>
    <row r="133" spans="2:9" ht="15.75" x14ac:dyDescent="0.25">
      <c r="B133" s="28" t="s">
        <v>37</v>
      </c>
      <c r="C133" s="29"/>
      <c r="D133" s="17" t="s">
        <v>353</v>
      </c>
      <c r="E133" s="16"/>
      <c r="F133" s="18"/>
      <c r="G133" s="19"/>
      <c r="H133" s="20">
        <f>SUM(H121:H132)</f>
        <v>0</v>
      </c>
      <c r="I133" s="6"/>
    </row>
    <row r="134" spans="2:9" ht="31.5" x14ac:dyDescent="0.25">
      <c r="B134" s="15" t="s">
        <v>354</v>
      </c>
      <c r="C134" s="16"/>
      <c r="D134" s="17" t="s">
        <v>355</v>
      </c>
      <c r="E134" s="16"/>
      <c r="F134" s="18"/>
      <c r="G134" s="19"/>
      <c r="H134" s="20"/>
      <c r="I134" s="6"/>
    </row>
    <row r="135" spans="2:9" ht="60" x14ac:dyDescent="0.25">
      <c r="B135" s="21" t="s">
        <v>356</v>
      </c>
      <c r="C135" s="22" t="s">
        <v>357</v>
      </c>
      <c r="D135" s="23" t="s">
        <v>358</v>
      </c>
      <c r="E135" s="22" t="s">
        <v>20</v>
      </c>
      <c r="F135" s="24">
        <v>59.21</v>
      </c>
      <c r="G135" s="25">
        <v>0</v>
      </c>
      <c r="H135" s="26">
        <f>F135*G135</f>
        <v>0</v>
      </c>
      <c r="I135" s="6"/>
    </row>
    <row r="136" spans="2:9" ht="15.75" x14ac:dyDescent="0.25">
      <c r="B136" s="28" t="s">
        <v>37</v>
      </c>
      <c r="C136" s="29"/>
      <c r="D136" s="17" t="s">
        <v>359</v>
      </c>
      <c r="E136" s="16"/>
      <c r="F136" s="18"/>
      <c r="G136" s="19"/>
      <c r="H136" s="20">
        <f>SUM(H135)</f>
        <v>0</v>
      </c>
      <c r="I136" s="6"/>
    </row>
    <row r="137" spans="2:9" ht="31.5" x14ac:dyDescent="0.25">
      <c r="B137" s="15" t="s">
        <v>360</v>
      </c>
      <c r="C137" s="16"/>
      <c r="D137" s="17" t="s">
        <v>361</v>
      </c>
      <c r="E137" s="16"/>
      <c r="F137" s="18"/>
      <c r="G137" s="19"/>
      <c r="H137" s="20"/>
      <c r="I137" s="6"/>
    </row>
    <row r="138" spans="2:9" ht="45" x14ac:dyDescent="0.25">
      <c r="B138" s="21" t="s">
        <v>362</v>
      </c>
      <c r="C138" s="22" t="s">
        <v>363</v>
      </c>
      <c r="D138" s="23" t="s">
        <v>364</v>
      </c>
      <c r="E138" s="22" t="s">
        <v>119</v>
      </c>
      <c r="F138" s="24">
        <v>4</v>
      </c>
      <c r="G138" s="25">
        <v>0</v>
      </c>
      <c r="H138" s="26">
        <f>F138*G138</f>
        <v>0</v>
      </c>
      <c r="I138" s="6"/>
    </row>
    <row r="139" spans="2:9" ht="45" x14ac:dyDescent="0.25">
      <c r="B139" s="21" t="s">
        <v>365</v>
      </c>
      <c r="C139" s="22" t="s">
        <v>363</v>
      </c>
      <c r="D139" s="23" t="s">
        <v>366</v>
      </c>
      <c r="E139" s="22" t="s">
        <v>119</v>
      </c>
      <c r="F139" s="24">
        <v>2</v>
      </c>
      <c r="G139" s="25">
        <v>0</v>
      </c>
      <c r="H139" s="26">
        <f t="shared" ref="H139:H143" si="11">F139*G139</f>
        <v>0</v>
      </c>
      <c r="I139" s="6"/>
    </row>
    <row r="140" spans="2:9" ht="75" x14ac:dyDescent="0.25">
      <c r="B140" s="21" t="s">
        <v>367</v>
      </c>
      <c r="C140" s="22" t="s">
        <v>368</v>
      </c>
      <c r="D140" s="23" t="s">
        <v>369</v>
      </c>
      <c r="E140" s="22" t="s">
        <v>20</v>
      </c>
      <c r="F140" s="24">
        <v>10.8</v>
      </c>
      <c r="G140" s="25">
        <v>0</v>
      </c>
      <c r="H140" s="26">
        <f t="shared" si="11"/>
        <v>0</v>
      </c>
      <c r="I140" s="6"/>
    </row>
    <row r="141" spans="2:9" ht="60" x14ac:dyDescent="0.25">
      <c r="B141" s="21" t="s">
        <v>370</v>
      </c>
      <c r="C141" s="22" t="s">
        <v>371</v>
      </c>
      <c r="D141" s="23" t="s">
        <v>372</v>
      </c>
      <c r="E141" s="22" t="s">
        <v>20</v>
      </c>
      <c r="F141" s="24">
        <v>1.6</v>
      </c>
      <c r="G141" s="25">
        <v>0</v>
      </c>
      <c r="H141" s="26">
        <f t="shared" si="11"/>
        <v>0</v>
      </c>
      <c r="I141" s="6"/>
    </row>
    <row r="142" spans="2:9" ht="45" x14ac:dyDescent="0.25">
      <c r="B142" s="21" t="s">
        <v>373</v>
      </c>
      <c r="C142" s="22" t="s">
        <v>374</v>
      </c>
      <c r="D142" s="23" t="s">
        <v>375</v>
      </c>
      <c r="E142" s="22" t="s">
        <v>376</v>
      </c>
      <c r="F142" s="24">
        <v>1</v>
      </c>
      <c r="G142" s="25">
        <v>0</v>
      </c>
      <c r="H142" s="26">
        <f t="shared" si="11"/>
        <v>0</v>
      </c>
      <c r="I142" s="6"/>
    </row>
    <row r="143" spans="2:9" ht="60" x14ac:dyDescent="0.25">
      <c r="B143" s="21" t="s">
        <v>377</v>
      </c>
      <c r="C143" s="22" t="s">
        <v>378</v>
      </c>
      <c r="D143" s="23" t="s">
        <v>379</v>
      </c>
      <c r="E143" s="22" t="s">
        <v>207</v>
      </c>
      <c r="F143" s="24">
        <v>1</v>
      </c>
      <c r="G143" s="25">
        <v>0</v>
      </c>
      <c r="H143" s="26">
        <f t="shared" si="11"/>
        <v>0</v>
      </c>
      <c r="I143" s="6"/>
    </row>
    <row r="144" spans="2:9" ht="15.75" x14ac:dyDescent="0.25">
      <c r="B144" s="28" t="s">
        <v>37</v>
      </c>
      <c r="C144" s="29"/>
      <c r="D144" s="17" t="s">
        <v>380</v>
      </c>
      <c r="E144" s="16"/>
      <c r="F144" s="18"/>
      <c r="G144" s="19"/>
      <c r="H144" s="20">
        <f>SUM(H138:H143)</f>
        <v>0</v>
      </c>
      <c r="I144" s="6"/>
    </row>
    <row r="145" spans="2:9" ht="31.5" x14ac:dyDescent="0.25">
      <c r="B145" s="15" t="s">
        <v>381</v>
      </c>
      <c r="C145" s="16"/>
      <c r="D145" s="17" t="s">
        <v>382</v>
      </c>
      <c r="E145" s="16"/>
      <c r="F145" s="18"/>
      <c r="G145" s="19"/>
      <c r="H145" s="20"/>
      <c r="I145" s="6"/>
    </row>
    <row r="146" spans="2:9" ht="90" x14ac:dyDescent="0.25">
      <c r="B146" s="21" t="s">
        <v>383</v>
      </c>
      <c r="C146" s="22" t="s">
        <v>384</v>
      </c>
      <c r="D146" s="23" t="s">
        <v>385</v>
      </c>
      <c r="E146" s="22" t="s">
        <v>20</v>
      </c>
      <c r="F146" s="24">
        <v>278.17</v>
      </c>
      <c r="G146" s="25">
        <v>0</v>
      </c>
      <c r="H146" s="26">
        <f>F146*G146</f>
        <v>0</v>
      </c>
      <c r="I146" s="6"/>
    </row>
    <row r="147" spans="2:9" ht="45" x14ac:dyDescent="0.25">
      <c r="B147" s="21" t="s">
        <v>386</v>
      </c>
      <c r="C147" s="22" t="s">
        <v>387</v>
      </c>
      <c r="D147" s="23" t="s">
        <v>388</v>
      </c>
      <c r="E147" s="22" t="s">
        <v>20</v>
      </c>
      <c r="F147" s="24">
        <v>73.510000000000005</v>
      </c>
      <c r="G147" s="25">
        <v>0</v>
      </c>
      <c r="H147" s="26">
        <f t="shared" ref="H147:H155" si="12">F147*G147</f>
        <v>0</v>
      </c>
      <c r="I147" s="6"/>
    </row>
    <row r="148" spans="2:9" ht="45" x14ac:dyDescent="0.25">
      <c r="B148" s="21" t="s">
        <v>389</v>
      </c>
      <c r="C148" s="22" t="s">
        <v>390</v>
      </c>
      <c r="D148" s="23" t="s">
        <v>391</v>
      </c>
      <c r="E148" s="22" t="s">
        <v>20</v>
      </c>
      <c r="F148" s="24">
        <v>0.56999999999999995</v>
      </c>
      <c r="G148" s="25">
        <v>0</v>
      </c>
      <c r="H148" s="26">
        <f t="shared" si="12"/>
        <v>0</v>
      </c>
      <c r="I148" s="6"/>
    </row>
    <row r="149" spans="2:9" ht="45" x14ac:dyDescent="0.25">
      <c r="B149" s="21" t="s">
        <v>392</v>
      </c>
      <c r="C149" s="22" t="s">
        <v>393</v>
      </c>
      <c r="D149" s="23" t="s">
        <v>394</v>
      </c>
      <c r="E149" s="22" t="s">
        <v>20</v>
      </c>
      <c r="F149" s="24">
        <v>1.1399999999999999</v>
      </c>
      <c r="G149" s="25">
        <v>0</v>
      </c>
      <c r="H149" s="26">
        <f t="shared" si="12"/>
        <v>0</v>
      </c>
      <c r="I149" s="6"/>
    </row>
    <row r="150" spans="2:9" ht="45" x14ac:dyDescent="0.25">
      <c r="B150" s="21" t="s">
        <v>395</v>
      </c>
      <c r="C150" s="22" t="s">
        <v>396</v>
      </c>
      <c r="D150" s="23" t="s">
        <v>397</v>
      </c>
      <c r="E150" s="22" t="s">
        <v>20</v>
      </c>
      <c r="F150" s="24">
        <v>56.4</v>
      </c>
      <c r="G150" s="25">
        <v>0</v>
      </c>
      <c r="H150" s="26">
        <f t="shared" si="12"/>
        <v>0</v>
      </c>
      <c r="I150" s="6"/>
    </row>
    <row r="151" spans="2:9" ht="45" x14ac:dyDescent="0.25">
      <c r="B151" s="21" t="s">
        <v>398</v>
      </c>
      <c r="C151" s="22" t="s">
        <v>399</v>
      </c>
      <c r="D151" s="23" t="s">
        <v>400</v>
      </c>
      <c r="E151" s="22" t="s">
        <v>20</v>
      </c>
      <c r="F151" s="24">
        <v>223.48</v>
      </c>
      <c r="G151" s="25">
        <v>0</v>
      </c>
      <c r="H151" s="26">
        <f t="shared" si="12"/>
        <v>0</v>
      </c>
      <c r="I151" s="6"/>
    </row>
    <row r="152" spans="2:9" ht="45" x14ac:dyDescent="0.25">
      <c r="B152" s="21" t="s">
        <v>401</v>
      </c>
      <c r="C152" s="22" t="s">
        <v>402</v>
      </c>
      <c r="D152" s="23" t="s">
        <v>403</v>
      </c>
      <c r="E152" s="22" t="s">
        <v>20</v>
      </c>
      <c r="F152" s="24">
        <v>73.510000000000005</v>
      </c>
      <c r="G152" s="25">
        <v>0</v>
      </c>
      <c r="H152" s="26">
        <f t="shared" si="12"/>
        <v>0</v>
      </c>
      <c r="I152" s="6"/>
    </row>
    <row r="153" spans="2:9" ht="60" x14ac:dyDescent="0.25">
      <c r="B153" s="21" t="s">
        <v>404</v>
      </c>
      <c r="C153" s="22" t="s">
        <v>405</v>
      </c>
      <c r="D153" s="23" t="s">
        <v>406</v>
      </c>
      <c r="E153" s="22" t="s">
        <v>20</v>
      </c>
      <c r="F153" s="24">
        <v>296.99</v>
      </c>
      <c r="G153" s="25">
        <v>0</v>
      </c>
      <c r="H153" s="26">
        <f t="shared" si="12"/>
        <v>0</v>
      </c>
      <c r="I153" s="6"/>
    </row>
    <row r="154" spans="2:9" ht="45" x14ac:dyDescent="0.25">
      <c r="B154" s="21" t="s">
        <v>407</v>
      </c>
      <c r="C154" s="22" t="s">
        <v>408</v>
      </c>
      <c r="D154" s="23" t="s">
        <v>409</v>
      </c>
      <c r="E154" s="22" t="s">
        <v>119</v>
      </c>
      <c r="F154" s="24">
        <v>6</v>
      </c>
      <c r="G154" s="25">
        <v>0</v>
      </c>
      <c r="H154" s="26">
        <f t="shared" si="12"/>
        <v>0</v>
      </c>
      <c r="I154" s="6"/>
    </row>
    <row r="155" spans="2:9" ht="45" x14ac:dyDescent="0.25">
      <c r="B155" s="21" t="s">
        <v>410</v>
      </c>
      <c r="C155" s="22" t="s">
        <v>411</v>
      </c>
      <c r="D155" s="23" t="s">
        <v>412</v>
      </c>
      <c r="E155" s="22" t="s">
        <v>91</v>
      </c>
      <c r="F155" s="24">
        <v>67.36</v>
      </c>
      <c r="G155" s="25">
        <v>0</v>
      </c>
      <c r="H155" s="26">
        <f t="shared" si="12"/>
        <v>0</v>
      </c>
      <c r="I155" s="6"/>
    </row>
    <row r="156" spans="2:9" ht="31.5" x14ac:dyDescent="0.25">
      <c r="B156" s="28" t="s">
        <v>37</v>
      </c>
      <c r="C156" s="29"/>
      <c r="D156" s="17" t="s">
        <v>413</v>
      </c>
      <c r="E156" s="16"/>
      <c r="F156" s="18"/>
      <c r="G156" s="19"/>
      <c r="H156" s="20">
        <f>SUM(H146:H155)</f>
        <v>0</v>
      </c>
      <c r="I156" s="6"/>
    </row>
    <row r="157" spans="2:9" ht="31.5" x14ac:dyDescent="0.25">
      <c r="B157" s="15" t="s">
        <v>414</v>
      </c>
      <c r="C157" s="16"/>
      <c r="D157" s="17" t="s">
        <v>415</v>
      </c>
      <c r="E157" s="16"/>
      <c r="F157" s="18"/>
      <c r="G157" s="19"/>
      <c r="H157" s="20"/>
      <c r="I157" s="6"/>
    </row>
    <row r="158" spans="2:9" ht="45" x14ac:dyDescent="0.25">
      <c r="B158" s="21" t="s">
        <v>416</v>
      </c>
      <c r="C158" s="22" t="s">
        <v>417</v>
      </c>
      <c r="D158" s="23" t="s">
        <v>418</v>
      </c>
      <c r="E158" s="22" t="s">
        <v>207</v>
      </c>
      <c r="F158" s="24">
        <v>8</v>
      </c>
      <c r="G158" s="25">
        <v>0</v>
      </c>
      <c r="H158" s="26">
        <f>F158*G158</f>
        <v>0</v>
      </c>
      <c r="I158" s="6"/>
    </row>
    <row r="159" spans="2:9" ht="15.75" x14ac:dyDescent="0.25">
      <c r="B159" s="28" t="s">
        <v>37</v>
      </c>
      <c r="C159" s="29"/>
      <c r="D159" s="17" t="s">
        <v>419</v>
      </c>
      <c r="E159" s="16"/>
      <c r="F159" s="18"/>
      <c r="G159" s="19"/>
      <c r="H159" s="20">
        <f>SUM(H158)</f>
        <v>0</v>
      </c>
      <c r="I159" s="6"/>
    </row>
    <row r="160" spans="2:9" ht="15.75" x14ac:dyDescent="0.25">
      <c r="B160" s="28" t="s">
        <v>37</v>
      </c>
      <c r="C160" s="29"/>
      <c r="D160" s="30" t="s">
        <v>420</v>
      </c>
      <c r="E160" s="31"/>
      <c r="F160" s="32"/>
      <c r="G160" s="33"/>
      <c r="H160" s="34">
        <f>H133+H144+H156+H159</f>
        <v>0</v>
      </c>
      <c r="I160" s="6"/>
    </row>
    <row r="161" spans="2:9" ht="15.75" x14ac:dyDescent="0.25">
      <c r="B161" s="28" t="s">
        <v>37</v>
      </c>
      <c r="C161" s="29"/>
      <c r="D161" s="11" t="s">
        <v>421</v>
      </c>
      <c r="E161" s="10"/>
      <c r="F161" s="12"/>
      <c r="G161" s="13"/>
      <c r="H161" s="14">
        <f>H13+H21+H25+H40+H49+H55+H69+H83+H91+H97+H118+H160</f>
        <v>0</v>
      </c>
      <c r="I161" s="6"/>
    </row>
    <row r="162" spans="2:9" ht="15.75" x14ac:dyDescent="0.25">
      <c r="B162" s="9" t="s">
        <v>422</v>
      </c>
      <c r="C162" s="10"/>
      <c r="D162" s="11" t="s">
        <v>423</v>
      </c>
      <c r="E162" s="10"/>
      <c r="F162" s="12"/>
      <c r="G162" s="13"/>
      <c r="H162" s="14"/>
      <c r="I162" s="6"/>
    </row>
    <row r="163" spans="2:9" ht="30" x14ac:dyDescent="0.25">
      <c r="B163" s="21" t="s">
        <v>424</v>
      </c>
      <c r="C163" s="22" t="s">
        <v>425</v>
      </c>
      <c r="D163" s="23" t="s">
        <v>426</v>
      </c>
      <c r="E163" s="22" t="s">
        <v>207</v>
      </c>
      <c r="F163" s="24">
        <v>4</v>
      </c>
      <c r="G163" s="25">
        <v>0</v>
      </c>
      <c r="H163" s="26">
        <f>F163*G163</f>
        <v>0</v>
      </c>
      <c r="I163" s="6"/>
    </row>
    <row r="164" spans="2:9" ht="30" x14ac:dyDescent="0.25">
      <c r="B164" s="21" t="s">
        <v>427</v>
      </c>
      <c r="C164" s="22" t="s">
        <v>425</v>
      </c>
      <c r="D164" s="23" t="s">
        <v>428</v>
      </c>
      <c r="E164" s="22" t="s">
        <v>207</v>
      </c>
      <c r="F164" s="24">
        <v>2</v>
      </c>
      <c r="G164" s="25">
        <v>0</v>
      </c>
      <c r="H164" s="26">
        <f t="shared" ref="H164:H176" si="13">F164*G164</f>
        <v>0</v>
      </c>
      <c r="I164" s="6"/>
    </row>
    <row r="165" spans="2:9" ht="30" x14ac:dyDescent="0.25">
      <c r="B165" s="21" t="s">
        <v>429</v>
      </c>
      <c r="C165" s="22" t="s">
        <v>425</v>
      </c>
      <c r="D165" s="23" t="s">
        <v>430</v>
      </c>
      <c r="E165" s="22" t="s">
        <v>207</v>
      </c>
      <c r="F165" s="24">
        <v>2</v>
      </c>
      <c r="G165" s="25">
        <v>0</v>
      </c>
      <c r="H165" s="26">
        <f t="shared" si="13"/>
        <v>0</v>
      </c>
      <c r="I165" s="6"/>
    </row>
    <row r="166" spans="2:9" ht="30" x14ac:dyDescent="0.25">
      <c r="B166" s="21" t="s">
        <v>431</v>
      </c>
      <c r="C166" s="22" t="s">
        <v>425</v>
      </c>
      <c r="D166" s="23" t="s">
        <v>432</v>
      </c>
      <c r="E166" s="22" t="s">
        <v>207</v>
      </c>
      <c r="F166" s="24">
        <v>4</v>
      </c>
      <c r="G166" s="25">
        <v>0</v>
      </c>
      <c r="H166" s="26">
        <f t="shared" si="13"/>
        <v>0</v>
      </c>
      <c r="I166" s="6"/>
    </row>
    <row r="167" spans="2:9" ht="30" x14ac:dyDescent="0.25">
      <c r="B167" s="21" t="s">
        <v>433</v>
      </c>
      <c r="C167" s="22" t="s">
        <v>425</v>
      </c>
      <c r="D167" s="23" t="s">
        <v>434</v>
      </c>
      <c r="E167" s="22" t="s">
        <v>207</v>
      </c>
      <c r="F167" s="24">
        <v>2</v>
      </c>
      <c r="G167" s="25">
        <v>0</v>
      </c>
      <c r="H167" s="26">
        <f t="shared" si="13"/>
        <v>0</v>
      </c>
      <c r="I167" s="6"/>
    </row>
    <row r="168" spans="2:9" ht="30" x14ac:dyDescent="0.25">
      <c r="B168" s="21" t="s">
        <v>435</v>
      </c>
      <c r="C168" s="22" t="s">
        <v>425</v>
      </c>
      <c r="D168" s="23" t="s">
        <v>436</v>
      </c>
      <c r="E168" s="22" t="s">
        <v>207</v>
      </c>
      <c r="F168" s="24">
        <v>2</v>
      </c>
      <c r="G168" s="25">
        <v>0</v>
      </c>
      <c r="H168" s="26">
        <f t="shared" si="13"/>
        <v>0</v>
      </c>
      <c r="I168" s="6"/>
    </row>
    <row r="169" spans="2:9" ht="30" x14ac:dyDescent="0.25">
      <c r="B169" s="21" t="s">
        <v>437</v>
      </c>
      <c r="C169" s="22" t="s">
        <v>425</v>
      </c>
      <c r="D169" s="23" t="s">
        <v>438</v>
      </c>
      <c r="E169" s="22" t="s">
        <v>207</v>
      </c>
      <c r="F169" s="24">
        <v>4</v>
      </c>
      <c r="G169" s="25">
        <v>0</v>
      </c>
      <c r="H169" s="26">
        <f t="shared" si="13"/>
        <v>0</v>
      </c>
      <c r="I169" s="6"/>
    </row>
    <row r="170" spans="2:9" ht="30" x14ac:dyDescent="0.25">
      <c r="B170" s="21" t="s">
        <v>439</v>
      </c>
      <c r="C170" s="22" t="s">
        <v>425</v>
      </c>
      <c r="D170" s="23" t="s">
        <v>440</v>
      </c>
      <c r="E170" s="22" t="s">
        <v>207</v>
      </c>
      <c r="F170" s="24">
        <v>9</v>
      </c>
      <c r="G170" s="25">
        <v>0</v>
      </c>
      <c r="H170" s="26">
        <f t="shared" si="13"/>
        <v>0</v>
      </c>
      <c r="I170" s="6"/>
    </row>
    <row r="171" spans="2:9" ht="75" x14ac:dyDescent="0.25">
      <c r="B171" s="21" t="s">
        <v>441</v>
      </c>
      <c r="C171" s="22" t="s">
        <v>425</v>
      </c>
      <c r="D171" s="23" t="s">
        <v>442</v>
      </c>
      <c r="E171" s="22" t="s">
        <v>207</v>
      </c>
      <c r="F171" s="24">
        <v>1</v>
      </c>
      <c r="G171" s="25">
        <v>0</v>
      </c>
      <c r="H171" s="26">
        <f t="shared" si="13"/>
        <v>0</v>
      </c>
      <c r="I171" s="6"/>
    </row>
    <row r="172" spans="2:9" ht="30" x14ac:dyDescent="0.25">
      <c r="B172" s="21" t="s">
        <v>443</v>
      </c>
      <c r="C172" s="22" t="s">
        <v>425</v>
      </c>
      <c r="D172" s="23" t="s">
        <v>444</v>
      </c>
      <c r="E172" s="22" t="s">
        <v>207</v>
      </c>
      <c r="F172" s="24">
        <v>1</v>
      </c>
      <c r="G172" s="25">
        <v>0</v>
      </c>
      <c r="H172" s="26">
        <f t="shared" si="13"/>
        <v>0</v>
      </c>
      <c r="I172" s="6"/>
    </row>
    <row r="173" spans="2:9" ht="30" x14ac:dyDescent="0.25">
      <c r="B173" s="21" t="s">
        <v>445</v>
      </c>
      <c r="C173" s="22" t="s">
        <v>425</v>
      </c>
      <c r="D173" s="23" t="s">
        <v>446</v>
      </c>
      <c r="E173" s="22" t="s">
        <v>207</v>
      </c>
      <c r="F173" s="24">
        <v>1</v>
      </c>
      <c r="G173" s="25">
        <v>0</v>
      </c>
      <c r="H173" s="26">
        <f t="shared" si="13"/>
        <v>0</v>
      </c>
      <c r="I173" s="6"/>
    </row>
    <row r="174" spans="2:9" ht="30" x14ac:dyDescent="0.25">
      <c r="B174" s="21" t="s">
        <v>447</v>
      </c>
      <c r="C174" s="22" t="s">
        <v>425</v>
      </c>
      <c r="D174" s="23" t="s">
        <v>448</v>
      </c>
      <c r="E174" s="22" t="s">
        <v>207</v>
      </c>
      <c r="F174" s="24">
        <v>3</v>
      </c>
      <c r="G174" s="25">
        <v>0</v>
      </c>
      <c r="H174" s="26">
        <f t="shared" si="13"/>
        <v>0</v>
      </c>
      <c r="I174" s="6"/>
    </row>
    <row r="175" spans="2:9" ht="45" x14ac:dyDescent="0.25">
      <c r="B175" s="21" t="s">
        <v>449</v>
      </c>
      <c r="C175" s="22" t="s">
        <v>425</v>
      </c>
      <c r="D175" s="23" t="s">
        <v>450</v>
      </c>
      <c r="E175" s="22" t="s">
        <v>207</v>
      </c>
      <c r="F175" s="24">
        <v>1</v>
      </c>
      <c r="G175" s="25">
        <v>0</v>
      </c>
      <c r="H175" s="26">
        <f t="shared" si="13"/>
        <v>0</v>
      </c>
      <c r="I175" s="6"/>
    </row>
    <row r="176" spans="2:9" ht="30" x14ac:dyDescent="0.25">
      <c r="B176" s="21" t="s">
        <v>451</v>
      </c>
      <c r="C176" s="22" t="s">
        <v>425</v>
      </c>
      <c r="D176" s="23" t="s">
        <v>452</v>
      </c>
      <c r="E176" s="22" t="s">
        <v>207</v>
      </c>
      <c r="F176" s="24">
        <v>1</v>
      </c>
      <c r="G176" s="25">
        <v>0</v>
      </c>
      <c r="H176" s="26">
        <f t="shared" si="13"/>
        <v>0</v>
      </c>
      <c r="I176" s="6"/>
    </row>
    <row r="177" spans="2:9" ht="15.75" x14ac:dyDescent="0.25">
      <c r="B177" s="28" t="s">
        <v>37</v>
      </c>
      <c r="C177" s="29"/>
      <c r="D177" s="11" t="s">
        <v>453</v>
      </c>
      <c r="E177" s="10"/>
      <c r="F177" s="12"/>
      <c r="G177" s="13"/>
      <c r="H177" s="14">
        <f>SUM(H163:H176)</f>
        <v>0</v>
      </c>
      <c r="I177" s="6"/>
    </row>
    <row r="178" spans="2:9" ht="15.75" x14ac:dyDescent="0.25">
      <c r="B178" s="9" t="s">
        <v>454</v>
      </c>
      <c r="C178" s="10"/>
      <c r="D178" s="11" t="s">
        <v>455</v>
      </c>
      <c r="E178" s="10"/>
      <c r="F178" s="12"/>
      <c r="G178" s="13"/>
      <c r="H178" s="14"/>
      <c r="I178" s="6"/>
    </row>
    <row r="179" spans="2:9" ht="15.75" x14ac:dyDescent="0.25">
      <c r="B179" s="15" t="s">
        <v>456</v>
      </c>
      <c r="C179" s="16"/>
      <c r="D179" s="17" t="s">
        <v>457</v>
      </c>
      <c r="E179" s="16"/>
      <c r="F179" s="18"/>
      <c r="G179" s="19"/>
      <c r="H179" s="20"/>
      <c r="I179" s="6"/>
    </row>
    <row r="180" spans="2:9" ht="15.75" x14ac:dyDescent="0.25">
      <c r="B180" s="15" t="s">
        <v>458</v>
      </c>
      <c r="C180" s="16"/>
      <c r="D180" s="17" t="s">
        <v>459</v>
      </c>
      <c r="E180" s="16"/>
      <c r="F180" s="18"/>
      <c r="G180" s="19"/>
      <c r="H180" s="20"/>
      <c r="I180" s="6"/>
    </row>
    <row r="181" spans="2:9" ht="45" x14ac:dyDescent="0.25">
      <c r="B181" s="21" t="s">
        <v>460</v>
      </c>
      <c r="C181" s="22" t="s">
        <v>461</v>
      </c>
      <c r="D181" s="23" t="s">
        <v>462</v>
      </c>
      <c r="E181" s="22" t="s">
        <v>207</v>
      </c>
      <c r="F181" s="24">
        <v>1</v>
      </c>
      <c r="G181" s="25">
        <v>0</v>
      </c>
      <c r="H181" s="26">
        <f>F181*G181</f>
        <v>0</v>
      </c>
      <c r="I181" s="6"/>
    </row>
    <row r="182" spans="2:9" ht="45" x14ac:dyDescent="0.25">
      <c r="B182" s="21" t="s">
        <v>463</v>
      </c>
      <c r="C182" s="22" t="s">
        <v>461</v>
      </c>
      <c r="D182" s="23" t="s">
        <v>464</v>
      </c>
      <c r="E182" s="22" t="s">
        <v>91</v>
      </c>
      <c r="F182" s="24">
        <v>3.2</v>
      </c>
      <c r="G182" s="25">
        <v>0</v>
      </c>
      <c r="H182" s="26">
        <f t="shared" ref="H182:H198" si="14">F182*G182</f>
        <v>0</v>
      </c>
      <c r="I182" s="6"/>
    </row>
    <row r="183" spans="2:9" ht="45" x14ac:dyDescent="0.25">
      <c r="B183" s="21" t="s">
        <v>465</v>
      </c>
      <c r="C183" s="22" t="s">
        <v>461</v>
      </c>
      <c r="D183" s="23" t="s">
        <v>466</v>
      </c>
      <c r="E183" s="22" t="s">
        <v>91</v>
      </c>
      <c r="F183" s="24">
        <v>2.8</v>
      </c>
      <c r="G183" s="25">
        <v>0</v>
      </c>
      <c r="H183" s="26">
        <f t="shared" si="14"/>
        <v>0</v>
      </c>
      <c r="I183" s="6"/>
    </row>
    <row r="184" spans="2:9" ht="45" x14ac:dyDescent="0.25">
      <c r="B184" s="21" t="s">
        <v>467</v>
      </c>
      <c r="C184" s="22" t="s">
        <v>461</v>
      </c>
      <c r="D184" s="23" t="s">
        <v>468</v>
      </c>
      <c r="E184" s="22" t="s">
        <v>91</v>
      </c>
      <c r="F184" s="24">
        <v>14.3</v>
      </c>
      <c r="G184" s="25">
        <v>0</v>
      </c>
      <c r="H184" s="26">
        <f t="shared" si="14"/>
        <v>0</v>
      </c>
      <c r="I184" s="6"/>
    </row>
    <row r="185" spans="2:9" ht="45" x14ac:dyDescent="0.25">
      <c r="B185" s="21" t="s">
        <v>469</v>
      </c>
      <c r="C185" s="22" t="s">
        <v>470</v>
      </c>
      <c r="D185" s="23" t="s">
        <v>471</v>
      </c>
      <c r="E185" s="22" t="s">
        <v>119</v>
      </c>
      <c r="F185" s="24">
        <v>1</v>
      </c>
      <c r="G185" s="25">
        <v>0</v>
      </c>
      <c r="H185" s="26">
        <f t="shared" si="14"/>
        <v>0</v>
      </c>
      <c r="I185" s="6"/>
    </row>
    <row r="186" spans="2:9" ht="45" x14ac:dyDescent="0.25">
      <c r="B186" s="21" t="s">
        <v>472</v>
      </c>
      <c r="C186" s="22" t="s">
        <v>473</v>
      </c>
      <c r="D186" s="23" t="s">
        <v>474</v>
      </c>
      <c r="E186" s="22" t="s">
        <v>119</v>
      </c>
      <c r="F186" s="24">
        <v>1</v>
      </c>
      <c r="G186" s="25">
        <v>0</v>
      </c>
      <c r="H186" s="26">
        <f t="shared" si="14"/>
        <v>0</v>
      </c>
      <c r="I186" s="6"/>
    </row>
    <row r="187" spans="2:9" ht="45" x14ac:dyDescent="0.25">
      <c r="B187" s="21" t="s">
        <v>475</v>
      </c>
      <c r="C187" s="22" t="s">
        <v>470</v>
      </c>
      <c r="D187" s="23" t="s">
        <v>476</v>
      </c>
      <c r="E187" s="22" t="s">
        <v>119</v>
      </c>
      <c r="F187" s="24">
        <v>1</v>
      </c>
      <c r="G187" s="25">
        <v>0</v>
      </c>
      <c r="H187" s="26">
        <f t="shared" si="14"/>
        <v>0</v>
      </c>
      <c r="I187" s="6"/>
    </row>
    <row r="188" spans="2:9" ht="45" x14ac:dyDescent="0.25">
      <c r="B188" s="21" t="s">
        <v>477</v>
      </c>
      <c r="C188" s="22" t="s">
        <v>478</v>
      </c>
      <c r="D188" s="23" t="s">
        <v>479</v>
      </c>
      <c r="E188" s="22" t="s">
        <v>119</v>
      </c>
      <c r="F188" s="24">
        <v>1</v>
      </c>
      <c r="G188" s="25">
        <v>0</v>
      </c>
      <c r="H188" s="26">
        <f t="shared" si="14"/>
        <v>0</v>
      </c>
      <c r="I188" s="6"/>
    </row>
    <row r="189" spans="2:9" ht="45" x14ac:dyDescent="0.25">
      <c r="B189" s="21" t="s">
        <v>480</v>
      </c>
      <c r="C189" s="22" t="s">
        <v>481</v>
      </c>
      <c r="D189" s="23" t="s">
        <v>482</v>
      </c>
      <c r="E189" s="22" t="s">
        <v>119</v>
      </c>
      <c r="F189" s="24">
        <v>3</v>
      </c>
      <c r="G189" s="25">
        <v>0</v>
      </c>
      <c r="H189" s="26">
        <f t="shared" si="14"/>
        <v>0</v>
      </c>
      <c r="I189" s="6"/>
    </row>
    <row r="190" spans="2:9" ht="45" x14ac:dyDescent="0.25">
      <c r="B190" s="21" t="s">
        <v>483</v>
      </c>
      <c r="C190" s="22" t="s">
        <v>484</v>
      </c>
      <c r="D190" s="23" t="s">
        <v>485</v>
      </c>
      <c r="E190" s="22" t="s">
        <v>119</v>
      </c>
      <c r="F190" s="24">
        <v>1</v>
      </c>
      <c r="G190" s="25">
        <v>0</v>
      </c>
      <c r="H190" s="26">
        <f t="shared" si="14"/>
        <v>0</v>
      </c>
      <c r="I190" s="6"/>
    </row>
    <row r="191" spans="2:9" ht="45" x14ac:dyDescent="0.25">
      <c r="B191" s="21" t="s">
        <v>486</v>
      </c>
      <c r="C191" s="22" t="s">
        <v>461</v>
      </c>
      <c r="D191" s="23" t="s">
        <v>487</v>
      </c>
      <c r="E191" s="22" t="s">
        <v>376</v>
      </c>
      <c r="F191" s="24">
        <v>1</v>
      </c>
      <c r="G191" s="25">
        <v>0</v>
      </c>
      <c r="H191" s="26">
        <f t="shared" si="14"/>
        <v>0</v>
      </c>
      <c r="I191" s="6"/>
    </row>
    <row r="192" spans="2:9" ht="60" x14ac:dyDescent="0.25">
      <c r="B192" s="21" t="s">
        <v>488</v>
      </c>
      <c r="C192" s="22" t="s">
        <v>489</v>
      </c>
      <c r="D192" s="23" t="s">
        <v>490</v>
      </c>
      <c r="E192" s="22" t="s">
        <v>119</v>
      </c>
      <c r="F192" s="24">
        <v>4</v>
      </c>
      <c r="G192" s="25">
        <v>0</v>
      </c>
      <c r="H192" s="26">
        <f t="shared" si="14"/>
        <v>0</v>
      </c>
      <c r="I192" s="6"/>
    </row>
    <row r="193" spans="2:9" ht="45" x14ac:dyDescent="0.25">
      <c r="B193" s="21" t="s">
        <v>491</v>
      </c>
      <c r="C193" s="22" t="s">
        <v>492</v>
      </c>
      <c r="D193" s="23" t="s">
        <v>493</v>
      </c>
      <c r="E193" s="22" t="s">
        <v>119</v>
      </c>
      <c r="F193" s="24">
        <v>1</v>
      </c>
      <c r="G193" s="25">
        <v>0</v>
      </c>
      <c r="H193" s="26">
        <f t="shared" si="14"/>
        <v>0</v>
      </c>
      <c r="I193" s="6"/>
    </row>
    <row r="194" spans="2:9" ht="45" x14ac:dyDescent="0.25">
      <c r="B194" s="21" t="s">
        <v>494</v>
      </c>
      <c r="C194" s="22" t="s">
        <v>495</v>
      </c>
      <c r="D194" s="23" t="s">
        <v>496</v>
      </c>
      <c r="E194" s="22" t="s">
        <v>91</v>
      </c>
      <c r="F194" s="24">
        <v>14.3</v>
      </c>
      <c r="G194" s="25">
        <v>0</v>
      </c>
      <c r="H194" s="26">
        <f t="shared" si="14"/>
        <v>0</v>
      </c>
      <c r="I194" s="6"/>
    </row>
    <row r="195" spans="2:9" ht="45" x14ac:dyDescent="0.25">
      <c r="B195" s="21" t="s">
        <v>497</v>
      </c>
      <c r="C195" s="22" t="s">
        <v>495</v>
      </c>
      <c r="D195" s="23" t="s">
        <v>498</v>
      </c>
      <c r="E195" s="22" t="s">
        <v>91</v>
      </c>
      <c r="F195" s="24">
        <v>2.8</v>
      </c>
      <c r="G195" s="25">
        <v>0</v>
      </c>
      <c r="H195" s="26">
        <f t="shared" si="14"/>
        <v>0</v>
      </c>
      <c r="I195" s="6"/>
    </row>
    <row r="196" spans="2:9" ht="45" x14ac:dyDescent="0.25">
      <c r="B196" s="21" t="s">
        <v>499</v>
      </c>
      <c r="C196" s="22" t="s">
        <v>500</v>
      </c>
      <c r="D196" s="23" t="s">
        <v>501</v>
      </c>
      <c r="E196" s="22" t="s">
        <v>91</v>
      </c>
      <c r="F196" s="24">
        <v>3.2</v>
      </c>
      <c r="G196" s="25">
        <v>0</v>
      </c>
      <c r="H196" s="26">
        <f t="shared" si="14"/>
        <v>0</v>
      </c>
      <c r="I196" s="6"/>
    </row>
    <row r="197" spans="2:9" ht="60" x14ac:dyDescent="0.25">
      <c r="B197" s="21" t="s">
        <v>502</v>
      </c>
      <c r="C197" s="22" t="s">
        <v>503</v>
      </c>
      <c r="D197" s="23" t="s">
        <v>504</v>
      </c>
      <c r="E197" s="22" t="s">
        <v>91</v>
      </c>
      <c r="F197" s="24">
        <v>20.3</v>
      </c>
      <c r="G197" s="25">
        <v>0</v>
      </c>
      <c r="H197" s="26">
        <f t="shared" si="14"/>
        <v>0</v>
      </c>
      <c r="I197" s="6"/>
    </row>
    <row r="198" spans="2:9" ht="60" x14ac:dyDescent="0.25">
      <c r="B198" s="21" t="s">
        <v>505</v>
      </c>
      <c r="C198" s="22" t="s">
        <v>506</v>
      </c>
      <c r="D198" s="23" t="s">
        <v>507</v>
      </c>
      <c r="E198" s="22" t="s">
        <v>20</v>
      </c>
      <c r="F198" s="24">
        <v>0.6</v>
      </c>
      <c r="G198" s="25">
        <v>0</v>
      </c>
      <c r="H198" s="26">
        <f t="shared" si="14"/>
        <v>0</v>
      </c>
      <c r="I198" s="6"/>
    </row>
    <row r="199" spans="2:9" ht="15.75" x14ac:dyDescent="0.25">
      <c r="B199" s="28" t="s">
        <v>37</v>
      </c>
      <c r="C199" s="29"/>
      <c r="D199" s="17" t="s">
        <v>508</v>
      </c>
      <c r="E199" s="16"/>
      <c r="F199" s="18"/>
      <c r="G199" s="19"/>
      <c r="H199" s="20">
        <f>SUM(H181:H198)</f>
        <v>0</v>
      </c>
      <c r="I199" s="6"/>
    </row>
    <row r="200" spans="2:9" ht="15.75" x14ac:dyDescent="0.25">
      <c r="B200" s="15" t="s">
        <v>509</v>
      </c>
      <c r="C200" s="16"/>
      <c r="D200" s="17" t="s">
        <v>510</v>
      </c>
      <c r="E200" s="16"/>
      <c r="F200" s="18"/>
      <c r="G200" s="19"/>
      <c r="H200" s="20"/>
      <c r="I200" s="6"/>
    </row>
    <row r="201" spans="2:9" ht="45" x14ac:dyDescent="0.25">
      <c r="B201" s="21" t="s">
        <v>511</v>
      </c>
      <c r="C201" s="22" t="s">
        <v>512</v>
      </c>
      <c r="D201" s="23" t="s">
        <v>513</v>
      </c>
      <c r="E201" s="22" t="s">
        <v>119</v>
      </c>
      <c r="F201" s="24">
        <v>2</v>
      </c>
      <c r="G201" s="25">
        <v>0</v>
      </c>
      <c r="H201" s="26">
        <f>F201*G201</f>
        <v>0</v>
      </c>
      <c r="I201" s="6"/>
    </row>
    <row r="202" spans="2:9" ht="60" x14ac:dyDescent="0.25">
      <c r="B202" s="21" t="s">
        <v>514</v>
      </c>
      <c r="C202" s="22" t="s">
        <v>515</v>
      </c>
      <c r="D202" s="23" t="s">
        <v>516</v>
      </c>
      <c r="E202" s="22" t="s">
        <v>376</v>
      </c>
      <c r="F202" s="24">
        <v>1</v>
      </c>
      <c r="G202" s="25">
        <v>0</v>
      </c>
      <c r="H202" s="26">
        <f>F202*G202</f>
        <v>0</v>
      </c>
      <c r="I202" s="6"/>
    </row>
    <row r="203" spans="2:9" ht="15.75" x14ac:dyDescent="0.25">
      <c r="B203" s="28" t="s">
        <v>37</v>
      </c>
      <c r="C203" s="29"/>
      <c r="D203" s="17" t="s">
        <v>517</v>
      </c>
      <c r="E203" s="16"/>
      <c r="F203" s="18"/>
      <c r="G203" s="19"/>
      <c r="H203" s="20">
        <f>SUM(H201:H202)</f>
        <v>0</v>
      </c>
      <c r="I203" s="6"/>
    </row>
    <row r="204" spans="2:9" ht="15.75" x14ac:dyDescent="0.25">
      <c r="B204" s="15" t="s">
        <v>518</v>
      </c>
      <c r="C204" s="16"/>
      <c r="D204" s="17" t="s">
        <v>519</v>
      </c>
      <c r="E204" s="16"/>
      <c r="F204" s="18"/>
      <c r="G204" s="19"/>
      <c r="H204" s="20"/>
      <c r="I204" s="6"/>
    </row>
    <row r="205" spans="2:9" ht="45" x14ac:dyDescent="0.25">
      <c r="B205" s="21" t="s">
        <v>520</v>
      </c>
      <c r="C205" s="22" t="s">
        <v>461</v>
      </c>
      <c r="D205" s="23" t="s">
        <v>464</v>
      </c>
      <c r="E205" s="22" t="s">
        <v>91</v>
      </c>
      <c r="F205" s="24">
        <v>2.7</v>
      </c>
      <c r="G205" s="25">
        <v>0</v>
      </c>
      <c r="H205" s="26">
        <f>F205*G205</f>
        <v>0</v>
      </c>
      <c r="I205" s="6"/>
    </row>
    <row r="206" spans="2:9" ht="45" x14ac:dyDescent="0.25">
      <c r="B206" s="21" t="s">
        <v>521</v>
      </c>
      <c r="C206" s="22" t="s">
        <v>461</v>
      </c>
      <c r="D206" s="23" t="s">
        <v>466</v>
      </c>
      <c r="E206" s="22" t="s">
        <v>91</v>
      </c>
      <c r="F206" s="24">
        <v>2.8</v>
      </c>
      <c r="G206" s="25">
        <v>0</v>
      </c>
      <c r="H206" s="26">
        <f t="shared" ref="H206:H212" si="15">F206*G206</f>
        <v>0</v>
      </c>
      <c r="I206" s="6"/>
    </row>
    <row r="207" spans="2:9" ht="45" x14ac:dyDescent="0.25">
      <c r="B207" s="21" t="s">
        <v>522</v>
      </c>
      <c r="C207" s="22" t="s">
        <v>461</v>
      </c>
      <c r="D207" s="23" t="s">
        <v>468</v>
      </c>
      <c r="E207" s="22" t="s">
        <v>91</v>
      </c>
      <c r="F207" s="24">
        <v>12.9</v>
      </c>
      <c r="G207" s="25">
        <v>0</v>
      </c>
      <c r="H207" s="26">
        <f t="shared" si="15"/>
        <v>0</v>
      </c>
      <c r="I207" s="6"/>
    </row>
    <row r="208" spans="2:9" ht="45" x14ac:dyDescent="0.25">
      <c r="B208" s="21" t="s">
        <v>523</v>
      </c>
      <c r="C208" s="22" t="s">
        <v>495</v>
      </c>
      <c r="D208" s="23" t="s">
        <v>496</v>
      </c>
      <c r="E208" s="22" t="s">
        <v>91</v>
      </c>
      <c r="F208" s="24">
        <v>12.9</v>
      </c>
      <c r="G208" s="25">
        <v>0</v>
      </c>
      <c r="H208" s="26">
        <f t="shared" si="15"/>
        <v>0</v>
      </c>
      <c r="I208" s="6"/>
    </row>
    <row r="209" spans="2:9" ht="45" x14ac:dyDescent="0.25">
      <c r="B209" s="21" t="s">
        <v>524</v>
      </c>
      <c r="C209" s="22" t="s">
        <v>495</v>
      </c>
      <c r="D209" s="23" t="s">
        <v>498</v>
      </c>
      <c r="E209" s="22" t="s">
        <v>91</v>
      </c>
      <c r="F209" s="24">
        <v>2.8</v>
      </c>
      <c r="G209" s="25">
        <v>0</v>
      </c>
      <c r="H209" s="26">
        <f t="shared" si="15"/>
        <v>0</v>
      </c>
      <c r="I209" s="6"/>
    </row>
    <row r="210" spans="2:9" ht="45" x14ac:dyDescent="0.25">
      <c r="B210" s="21" t="s">
        <v>525</v>
      </c>
      <c r="C210" s="22" t="s">
        <v>500</v>
      </c>
      <c r="D210" s="23" t="s">
        <v>501</v>
      </c>
      <c r="E210" s="22" t="s">
        <v>91</v>
      </c>
      <c r="F210" s="24">
        <v>2.7</v>
      </c>
      <c r="G210" s="25">
        <v>0</v>
      </c>
      <c r="H210" s="26">
        <f t="shared" si="15"/>
        <v>0</v>
      </c>
      <c r="I210" s="6"/>
    </row>
    <row r="211" spans="2:9" ht="60" x14ac:dyDescent="0.25">
      <c r="B211" s="21" t="s">
        <v>526</v>
      </c>
      <c r="C211" s="22" t="s">
        <v>489</v>
      </c>
      <c r="D211" s="23" t="s">
        <v>490</v>
      </c>
      <c r="E211" s="22" t="s">
        <v>119</v>
      </c>
      <c r="F211" s="24">
        <v>4</v>
      </c>
      <c r="G211" s="25">
        <v>0</v>
      </c>
      <c r="H211" s="26">
        <f t="shared" si="15"/>
        <v>0</v>
      </c>
      <c r="I211" s="6"/>
    </row>
    <row r="212" spans="2:9" ht="60" x14ac:dyDescent="0.25">
      <c r="B212" s="21" t="s">
        <v>527</v>
      </c>
      <c r="C212" s="22" t="s">
        <v>503</v>
      </c>
      <c r="D212" s="23" t="s">
        <v>504</v>
      </c>
      <c r="E212" s="22" t="s">
        <v>91</v>
      </c>
      <c r="F212" s="24">
        <v>18.399999999999999</v>
      </c>
      <c r="G212" s="25">
        <v>0</v>
      </c>
      <c r="H212" s="26">
        <f t="shared" si="15"/>
        <v>0</v>
      </c>
      <c r="I212" s="6"/>
    </row>
    <row r="213" spans="2:9" ht="15.75" x14ac:dyDescent="0.25">
      <c r="B213" s="28" t="s">
        <v>37</v>
      </c>
      <c r="C213" s="29"/>
      <c r="D213" s="17" t="s">
        <v>528</v>
      </c>
      <c r="E213" s="16"/>
      <c r="F213" s="18"/>
      <c r="G213" s="19"/>
      <c r="H213" s="20">
        <f>SUM(H205:H212)</f>
        <v>0</v>
      </c>
      <c r="I213" s="6"/>
    </row>
    <row r="214" spans="2:9" ht="15.75" x14ac:dyDescent="0.25">
      <c r="B214" s="15" t="s">
        <v>529</v>
      </c>
      <c r="C214" s="16"/>
      <c r="D214" s="17" t="s">
        <v>530</v>
      </c>
      <c r="E214" s="16"/>
      <c r="F214" s="18"/>
      <c r="G214" s="19"/>
      <c r="H214" s="20"/>
      <c r="I214" s="6"/>
    </row>
    <row r="215" spans="2:9" ht="45" x14ac:dyDescent="0.25">
      <c r="B215" s="21" t="s">
        <v>531</v>
      </c>
      <c r="C215" s="22" t="s">
        <v>461</v>
      </c>
      <c r="D215" s="23" t="s">
        <v>532</v>
      </c>
      <c r="E215" s="22" t="s">
        <v>207</v>
      </c>
      <c r="F215" s="24">
        <v>1</v>
      </c>
      <c r="G215" s="25">
        <v>0</v>
      </c>
      <c r="H215" s="26">
        <f>F215*G215</f>
        <v>0</v>
      </c>
      <c r="I215" s="6"/>
    </row>
    <row r="216" spans="2:9" ht="75" x14ac:dyDescent="0.25">
      <c r="B216" s="21" t="s">
        <v>533</v>
      </c>
      <c r="C216" s="22" t="s">
        <v>534</v>
      </c>
      <c r="D216" s="23" t="s">
        <v>535</v>
      </c>
      <c r="E216" s="22" t="s">
        <v>27</v>
      </c>
      <c r="F216" s="24">
        <v>11.23</v>
      </c>
      <c r="G216" s="25">
        <v>0</v>
      </c>
      <c r="H216" s="26">
        <f t="shared" ref="H216:H239" si="16">F216*G216</f>
        <v>0</v>
      </c>
      <c r="I216" s="6"/>
    </row>
    <row r="217" spans="2:9" ht="45" x14ac:dyDescent="0.25">
      <c r="B217" s="21" t="s">
        <v>536</v>
      </c>
      <c r="C217" s="22" t="s">
        <v>537</v>
      </c>
      <c r="D217" s="23" t="s">
        <v>538</v>
      </c>
      <c r="E217" s="22" t="s">
        <v>20</v>
      </c>
      <c r="F217" s="24">
        <v>12.48</v>
      </c>
      <c r="G217" s="25">
        <v>0</v>
      </c>
      <c r="H217" s="26">
        <f t="shared" si="16"/>
        <v>0</v>
      </c>
      <c r="I217" s="6"/>
    </row>
    <row r="218" spans="2:9" ht="45" x14ac:dyDescent="0.25">
      <c r="B218" s="21" t="s">
        <v>539</v>
      </c>
      <c r="C218" s="22" t="s">
        <v>540</v>
      </c>
      <c r="D218" s="23" t="s">
        <v>541</v>
      </c>
      <c r="E218" s="22" t="s">
        <v>27</v>
      </c>
      <c r="F218" s="24">
        <v>5.41</v>
      </c>
      <c r="G218" s="25">
        <v>0</v>
      </c>
      <c r="H218" s="26">
        <f t="shared" si="16"/>
        <v>0</v>
      </c>
      <c r="I218" s="6"/>
    </row>
    <row r="219" spans="2:9" ht="45" x14ac:dyDescent="0.25">
      <c r="B219" s="21" t="s">
        <v>542</v>
      </c>
      <c r="C219" s="22" t="s">
        <v>543</v>
      </c>
      <c r="D219" s="23" t="s">
        <v>544</v>
      </c>
      <c r="E219" s="22" t="s">
        <v>27</v>
      </c>
      <c r="F219" s="24">
        <v>11.23</v>
      </c>
      <c r="G219" s="25">
        <v>0</v>
      </c>
      <c r="H219" s="26">
        <f t="shared" si="16"/>
        <v>0</v>
      </c>
      <c r="I219" s="6"/>
    </row>
    <row r="220" spans="2:9" ht="90" x14ac:dyDescent="0.25">
      <c r="B220" s="21" t="s">
        <v>545</v>
      </c>
      <c r="C220" s="22" t="s">
        <v>546</v>
      </c>
      <c r="D220" s="23" t="s">
        <v>547</v>
      </c>
      <c r="E220" s="22" t="s">
        <v>27</v>
      </c>
      <c r="F220" s="24">
        <v>11.23</v>
      </c>
      <c r="G220" s="25">
        <v>0</v>
      </c>
      <c r="H220" s="26">
        <f t="shared" si="16"/>
        <v>0</v>
      </c>
      <c r="I220" s="6"/>
    </row>
    <row r="221" spans="2:9" ht="45" x14ac:dyDescent="0.25">
      <c r="B221" s="21" t="s">
        <v>548</v>
      </c>
      <c r="C221" s="22" t="s">
        <v>549</v>
      </c>
      <c r="D221" s="23" t="s">
        <v>550</v>
      </c>
      <c r="E221" s="22" t="s">
        <v>91</v>
      </c>
      <c r="F221" s="24">
        <v>10.6</v>
      </c>
      <c r="G221" s="25">
        <v>0</v>
      </c>
      <c r="H221" s="26">
        <f t="shared" si="16"/>
        <v>0</v>
      </c>
      <c r="I221" s="6"/>
    </row>
    <row r="222" spans="2:9" ht="45" x14ac:dyDescent="0.25">
      <c r="B222" s="21" t="s">
        <v>551</v>
      </c>
      <c r="C222" s="22" t="s">
        <v>552</v>
      </c>
      <c r="D222" s="23" t="s">
        <v>553</v>
      </c>
      <c r="E222" s="22" t="s">
        <v>91</v>
      </c>
      <c r="F222" s="24">
        <v>10.1</v>
      </c>
      <c r="G222" s="25">
        <v>0</v>
      </c>
      <c r="H222" s="26">
        <f t="shared" si="16"/>
        <v>0</v>
      </c>
      <c r="I222" s="6"/>
    </row>
    <row r="223" spans="2:9" ht="45" x14ac:dyDescent="0.25">
      <c r="B223" s="21" t="s">
        <v>554</v>
      </c>
      <c r="C223" s="22" t="s">
        <v>555</v>
      </c>
      <c r="D223" s="23" t="s">
        <v>556</v>
      </c>
      <c r="E223" s="22" t="s">
        <v>91</v>
      </c>
      <c r="F223" s="24">
        <v>3.2</v>
      </c>
      <c r="G223" s="25">
        <v>0</v>
      </c>
      <c r="H223" s="26">
        <f t="shared" si="16"/>
        <v>0</v>
      </c>
      <c r="I223" s="6"/>
    </row>
    <row r="224" spans="2:9" ht="45" x14ac:dyDescent="0.25">
      <c r="B224" s="21" t="s">
        <v>557</v>
      </c>
      <c r="C224" s="22" t="s">
        <v>558</v>
      </c>
      <c r="D224" s="23" t="s">
        <v>559</v>
      </c>
      <c r="E224" s="22" t="s">
        <v>91</v>
      </c>
      <c r="F224" s="24">
        <v>5</v>
      </c>
      <c r="G224" s="25">
        <v>0</v>
      </c>
      <c r="H224" s="26">
        <f t="shared" si="16"/>
        <v>0</v>
      </c>
      <c r="I224" s="6"/>
    </row>
    <row r="225" spans="2:9" ht="45" x14ac:dyDescent="0.25">
      <c r="B225" s="21" t="s">
        <v>560</v>
      </c>
      <c r="C225" s="22" t="s">
        <v>561</v>
      </c>
      <c r="D225" s="23" t="s">
        <v>562</v>
      </c>
      <c r="E225" s="22" t="s">
        <v>563</v>
      </c>
      <c r="F225" s="24">
        <v>4</v>
      </c>
      <c r="G225" s="25">
        <v>0</v>
      </c>
      <c r="H225" s="26">
        <f t="shared" si="16"/>
        <v>0</v>
      </c>
      <c r="I225" s="6"/>
    </row>
    <row r="226" spans="2:9" ht="45" x14ac:dyDescent="0.25">
      <c r="B226" s="21" t="s">
        <v>564</v>
      </c>
      <c r="C226" s="22" t="s">
        <v>565</v>
      </c>
      <c r="D226" s="23" t="s">
        <v>566</v>
      </c>
      <c r="E226" s="22" t="s">
        <v>563</v>
      </c>
      <c r="F226" s="24">
        <v>5</v>
      </c>
      <c r="G226" s="25">
        <v>0</v>
      </c>
      <c r="H226" s="26">
        <f t="shared" si="16"/>
        <v>0</v>
      </c>
      <c r="I226" s="6"/>
    </row>
    <row r="227" spans="2:9" ht="45" x14ac:dyDescent="0.25">
      <c r="B227" s="21" t="s">
        <v>567</v>
      </c>
      <c r="C227" s="22" t="s">
        <v>461</v>
      </c>
      <c r="D227" s="23" t="s">
        <v>568</v>
      </c>
      <c r="E227" s="22" t="s">
        <v>91</v>
      </c>
      <c r="F227" s="24">
        <v>0.85</v>
      </c>
      <c r="G227" s="25">
        <v>0</v>
      </c>
      <c r="H227" s="26">
        <f t="shared" si="16"/>
        <v>0</v>
      </c>
      <c r="I227" s="6"/>
    </row>
    <row r="228" spans="2:9" ht="45" x14ac:dyDescent="0.25">
      <c r="B228" s="21" t="s">
        <v>569</v>
      </c>
      <c r="C228" s="22" t="s">
        <v>570</v>
      </c>
      <c r="D228" s="23" t="s">
        <v>571</v>
      </c>
      <c r="E228" s="22" t="s">
        <v>376</v>
      </c>
      <c r="F228" s="24">
        <v>1</v>
      </c>
      <c r="G228" s="25">
        <v>0</v>
      </c>
      <c r="H228" s="26">
        <f t="shared" si="16"/>
        <v>0</v>
      </c>
      <c r="I228" s="6"/>
    </row>
    <row r="229" spans="2:9" ht="45" x14ac:dyDescent="0.25">
      <c r="B229" s="21" t="s">
        <v>572</v>
      </c>
      <c r="C229" s="22" t="s">
        <v>570</v>
      </c>
      <c r="D229" s="23" t="s">
        <v>573</v>
      </c>
      <c r="E229" s="22" t="s">
        <v>376</v>
      </c>
      <c r="F229" s="24">
        <v>1</v>
      </c>
      <c r="G229" s="25">
        <v>0</v>
      </c>
      <c r="H229" s="26">
        <f t="shared" si="16"/>
        <v>0</v>
      </c>
      <c r="I229" s="6"/>
    </row>
    <row r="230" spans="2:9" ht="45" x14ac:dyDescent="0.25">
      <c r="B230" s="21" t="s">
        <v>574</v>
      </c>
      <c r="C230" s="22" t="s">
        <v>575</v>
      </c>
      <c r="D230" s="23" t="s">
        <v>576</v>
      </c>
      <c r="E230" s="22" t="s">
        <v>119</v>
      </c>
      <c r="F230" s="24">
        <v>1</v>
      </c>
      <c r="G230" s="25">
        <v>0</v>
      </c>
      <c r="H230" s="26">
        <f t="shared" si="16"/>
        <v>0</v>
      </c>
      <c r="I230" s="6"/>
    </row>
    <row r="231" spans="2:9" ht="45" x14ac:dyDescent="0.25">
      <c r="B231" s="21" t="s">
        <v>577</v>
      </c>
      <c r="C231" s="22" t="s">
        <v>578</v>
      </c>
      <c r="D231" s="23" t="s">
        <v>579</v>
      </c>
      <c r="E231" s="22" t="s">
        <v>376</v>
      </c>
      <c r="F231" s="24">
        <v>1</v>
      </c>
      <c r="G231" s="25">
        <v>0</v>
      </c>
      <c r="H231" s="26">
        <f t="shared" si="16"/>
        <v>0</v>
      </c>
      <c r="I231" s="6"/>
    </row>
    <row r="232" spans="2:9" ht="45" x14ac:dyDescent="0.25">
      <c r="B232" s="21" t="s">
        <v>580</v>
      </c>
      <c r="C232" s="22" t="s">
        <v>581</v>
      </c>
      <c r="D232" s="23" t="s">
        <v>582</v>
      </c>
      <c r="E232" s="22" t="s">
        <v>376</v>
      </c>
      <c r="F232" s="24">
        <v>1</v>
      </c>
      <c r="G232" s="25">
        <v>0</v>
      </c>
      <c r="H232" s="26">
        <f t="shared" si="16"/>
        <v>0</v>
      </c>
      <c r="I232" s="6"/>
    </row>
    <row r="233" spans="2:9" ht="45" x14ac:dyDescent="0.25">
      <c r="B233" s="21" t="s">
        <v>583</v>
      </c>
      <c r="C233" s="22" t="s">
        <v>584</v>
      </c>
      <c r="D233" s="23" t="s">
        <v>585</v>
      </c>
      <c r="E233" s="22" t="s">
        <v>376</v>
      </c>
      <c r="F233" s="24">
        <v>1</v>
      </c>
      <c r="G233" s="25">
        <v>0</v>
      </c>
      <c r="H233" s="26">
        <f t="shared" si="16"/>
        <v>0</v>
      </c>
      <c r="I233" s="6"/>
    </row>
    <row r="234" spans="2:9" ht="45" x14ac:dyDescent="0.25">
      <c r="B234" s="21" t="s">
        <v>586</v>
      </c>
      <c r="C234" s="22" t="s">
        <v>587</v>
      </c>
      <c r="D234" s="23" t="s">
        <v>588</v>
      </c>
      <c r="E234" s="22" t="s">
        <v>119</v>
      </c>
      <c r="F234" s="24">
        <v>1</v>
      </c>
      <c r="G234" s="25">
        <v>0</v>
      </c>
      <c r="H234" s="26">
        <f t="shared" si="16"/>
        <v>0</v>
      </c>
      <c r="I234" s="6"/>
    </row>
    <row r="235" spans="2:9" ht="60" x14ac:dyDescent="0.25">
      <c r="B235" s="21" t="s">
        <v>589</v>
      </c>
      <c r="C235" s="22" t="s">
        <v>590</v>
      </c>
      <c r="D235" s="23" t="s">
        <v>591</v>
      </c>
      <c r="E235" s="22" t="s">
        <v>119</v>
      </c>
      <c r="F235" s="24">
        <v>3</v>
      </c>
      <c r="G235" s="25">
        <v>0</v>
      </c>
      <c r="H235" s="26">
        <f t="shared" si="16"/>
        <v>0</v>
      </c>
      <c r="I235" s="6"/>
    </row>
    <row r="236" spans="2:9" ht="45" x14ac:dyDescent="0.25">
      <c r="B236" s="21" t="s">
        <v>592</v>
      </c>
      <c r="C236" s="22" t="s">
        <v>593</v>
      </c>
      <c r="D236" s="23" t="s">
        <v>594</v>
      </c>
      <c r="E236" s="22" t="s">
        <v>119</v>
      </c>
      <c r="F236" s="24">
        <v>1</v>
      </c>
      <c r="G236" s="25">
        <v>0</v>
      </c>
      <c r="H236" s="26">
        <f t="shared" si="16"/>
        <v>0</v>
      </c>
      <c r="I236" s="6"/>
    </row>
    <row r="237" spans="2:9" ht="45" x14ac:dyDescent="0.25">
      <c r="B237" s="21" t="s">
        <v>595</v>
      </c>
      <c r="C237" s="22" t="s">
        <v>596</v>
      </c>
      <c r="D237" s="23" t="s">
        <v>597</v>
      </c>
      <c r="E237" s="22" t="s">
        <v>598</v>
      </c>
      <c r="F237" s="24">
        <v>1</v>
      </c>
      <c r="G237" s="25">
        <v>0</v>
      </c>
      <c r="H237" s="26">
        <f t="shared" si="16"/>
        <v>0</v>
      </c>
      <c r="I237" s="6"/>
    </row>
    <row r="238" spans="2:9" ht="45" x14ac:dyDescent="0.25">
      <c r="B238" s="21" t="s">
        <v>599</v>
      </c>
      <c r="C238" s="22" t="s">
        <v>596</v>
      </c>
      <c r="D238" s="23" t="s">
        <v>600</v>
      </c>
      <c r="E238" s="22" t="s">
        <v>598</v>
      </c>
      <c r="F238" s="24">
        <v>1</v>
      </c>
      <c r="G238" s="25">
        <v>0</v>
      </c>
      <c r="H238" s="26">
        <f t="shared" si="16"/>
        <v>0</v>
      </c>
      <c r="I238" s="6"/>
    </row>
    <row r="239" spans="2:9" ht="45" x14ac:dyDescent="0.25">
      <c r="B239" s="21" t="s">
        <v>601</v>
      </c>
      <c r="C239" s="22" t="s">
        <v>596</v>
      </c>
      <c r="D239" s="23" t="s">
        <v>602</v>
      </c>
      <c r="E239" s="22" t="s">
        <v>598</v>
      </c>
      <c r="F239" s="24">
        <v>1</v>
      </c>
      <c r="G239" s="25">
        <v>0</v>
      </c>
      <c r="H239" s="26">
        <f t="shared" si="16"/>
        <v>0</v>
      </c>
      <c r="I239" s="6"/>
    </row>
    <row r="240" spans="2:9" ht="15.75" x14ac:dyDescent="0.25">
      <c r="B240" s="28" t="s">
        <v>37</v>
      </c>
      <c r="C240" s="29"/>
      <c r="D240" s="17" t="s">
        <v>603</v>
      </c>
      <c r="E240" s="16"/>
      <c r="F240" s="18"/>
      <c r="G240" s="19"/>
      <c r="H240" s="20">
        <f>SUM(H215:H239)</f>
        <v>0</v>
      </c>
      <c r="I240" s="6"/>
    </row>
    <row r="241" spans="2:9" ht="31.5" x14ac:dyDescent="0.25">
      <c r="B241" s="15" t="s">
        <v>604</v>
      </c>
      <c r="C241" s="16"/>
      <c r="D241" s="17" t="s">
        <v>605</v>
      </c>
      <c r="E241" s="16"/>
      <c r="F241" s="18"/>
      <c r="G241" s="19"/>
      <c r="H241" s="20"/>
      <c r="I241" s="6"/>
    </row>
    <row r="242" spans="2:9" ht="75" x14ac:dyDescent="0.25">
      <c r="B242" s="21" t="s">
        <v>606</v>
      </c>
      <c r="C242" s="22" t="s">
        <v>607</v>
      </c>
      <c r="D242" s="23" t="s">
        <v>608</v>
      </c>
      <c r="E242" s="22" t="s">
        <v>20</v>
      </c>
      <c r="F242" s="24">
        <v>66.63</v>
      </c>
      <c r="G242" s="25">
        <v>0</v>
      </c>
      <c r="H242" s="26">
        <f>F242*G242</f>
        <v>0</v>
      </c>
      <c r="I242" s="6"/>
    </row>
    <row r="243" spans="2:9" ht="90" x14ac:dyDescent="0.25">
      <c r="B243" s="21" t="s">
        <v>609</v>
      </c>
      <c r="C243" s="22" t="s">
        <v>610</v>
      </c>
      <c r="D243" s="23" t="s">
        <v>611</v>
      </c>
      <c r="E243" s="22" t="s">
        <v>20</v>
      </c>
      <c r="F243" s="24">
        <v>6.79</v>
      </c>
      <c r="G243" s="25">
        <v>0</v>
      </c>
      <c r="H243" s="26">
        <f t="shared" ref="H243:H251" si="17">F243*G243</f>
        <v>0</v>
      </c>
      <c r="I243" s="6"/>
    </row>
    <row r="244" spans="2:9" ht="45" x14ac:dyDescent="0.25">
      <c r="B244" s="21" t="s">
        <v>612</v>
      </c>
      <c r="C244" s="22" t="s">
        <v>613</v>
      </c>
      <c r="D244" s="23" t="s">
        <v>614</v>
      </c>
      <c r="E244" s="22" t="s">
        <v>376</v>
      </c>
      <c r="F244" s="24">
        <v>1</v>
      </c>
      <c r="G244" s="25">
        <v>0</v>
      </c>
      <c r="H244" s="26">
        <f t="shared" si="17"/>
        <v>0</v>
      </c>
      <c r="I244" s="6"/>
    </row>
    <row r="245" spans="2:9" ht="45" x14ac:dyDescent="0.25">
      <c r="B245" s="21" t="s">
        <v>615</v>
      </c>
      <c r="C245" s="22" t="s">
        <v>461</v>
      </c>
      <c r="D245" s="23" t="s">
        <v>616</v>
      </c>
      <c r="E245" s="22" t="s">
        <v>20</v>
      </c>
      <c r="F245" s="24">
        <v>66.63</v>
      </c>
      <c r="G245" s="25">
        <v>0</v>
      </c>
      <c r="H245" s="26">
        <f t="shared" si="17"/>
        <v>0</v>
      </c>
      <c r="I245" s="6"/>
    </row>
    <row r="246" spans="2:9" ht="45" x14ac:dyDescent="0.25">
      <c r="B246" s="21" t="s">
        <v>617</v>
      </c>
      <c r="C246" s="22" t="s">
        <v>618</v>
      </c>
      <c r="D246" s="23" t="s">
        <v>619</v>
      </c>
      <c r="E246" s="22" t="s">
        <v>20</v>
      </c>
      <c r="F246" s="24">
        <v>6.79</v>
      </c>
      <c r="G246" s="25">
        <v>0</v>
      </c>
      <c r="H246" s="26">
        <f t="shared" si="17"/>
        <v>0</v>
      </c>
      <c r="I246" s="6"/>
    </row>
    <row r="247" spans="2:9" ht="45" x14ac:dyDescent="0.25">
      <c r="B247" s="21" t="s">
        <v>620</v>
      </c>
      <c r="C247" s="22" t="s">
        <v>621</v>
      </c>
      <c r="D247" s="23" t="s">
        <v>622</v>
      </c>
      <c r="E247" s="22" t="s">
        <v>20</v>
      </c>
      <c r="F247" s="24">
        <v>66.63</v>
      </c>
      <c r="G247" s="25">
        <v>0</v>
      </c>
      <c r="H247" s="26">
        <f t="shared" si="17"/>
        <v>0</v>
      </c>
      <c r="I247" s="6"/>
    </row>
    <row r="248" spans="2:9" ht="45" x14ac:dyDescent="0.25">
      <c r="B248" s="21" t="s">
        <v>623</v>
      </c>
      <c r="C248" s="22" t="s">
        <v>624</v>
      </c>
      <c r="D248" s="23" t="s">
        <v>625</v>
      </c>
      <c r="E248" s="22" t="s">
        <v>20</v>
      </c>
      <c r="F248" s="24">
        <v>6.79</v>
      </c>
      <c r="G248" s="25">
        <v>0</v>
      </c>
      <c r="H248" s="26">
        <f t="shared" si="17"/>
        <v>0</v>
      </c>
      <c r="I248" s="6"/>
    </row>
    <row r="249" spans="2:9" ht="45" x14ac:dyDescent="0.25">
      <c r="B249" s="21" t="s">
        <v>626</v>
      </c>
      <c r="C249" s="22" t="s">
        <v>627</v>
      </c>
      <c r="D249" s="23" t="s">
        <v>628</v>
      </c>
      <c r="E249" s="22" t="s">
        <v>91</v>
      </c>
      <c r="F249" s="24">
        <v>6.7</v>
      </c>
      <c r="G249" s="25">
        <v>0</v>
      </c>
      <c r="H249" s="26">
        <f t="shared" si="17"/>
        <v>0</v>
      </c>
      <c r="I249" s="6"/>
    </row>
    <row r="250" spans="2:9" ht="45" x14ac:dyDescent="0.25">
      <c r="B250" s="21" t="s">
        <v>629</v>
      </c>
      <c r="C250" s="22" t="s">
        <v>500</v>
      </c>
      <c r="D250" s="23" t="s">
        <v>501</v>
      </c>
      <c r="E250" s="22" t="s">
        <v>91</v>
      </c>
      <c r="F250" s="24">
        <v>6.7</v>
      </c>
      <c r="G250" s="25">
        <v>0</v>
      </c>
      <c r="H250" s="26">
        <f t="shared" si="17"/>
        <v>0</v>
      </c>
      <c r="I250" s="6"/>
    </row>
    <row r="251" spans="2:9" ht="45" x14ac:dyDescent="0.25">
      <c r="B251" s="21" t="s">
        <v>630</v>
      </c>
      <c r="C251" s="22" t="s">
        <v>461</v>
      </c>
      <c r="D251" s="23" t="s">
        <v>631</v>
      </c>
      <c r="E251" s="22" t="s">
        <v>598</v>
      </c>
      <c r="F251" s="24">
        <v>1</v>
      </c>
      <c r="G251" s="25">
        <v>0</v>
      </c>
      <c r="H251" s="26">
        <f t="shared" si="17"/>
        <v>0</v>
      </c>
      <c r="I251" s="6"/>
    </row>
    <row r="252" spans="2:9" ht="31.5" x14ac:dyDescent="0.25">
      <c r="B252" s="28" t="s">
        <v>37</v>
      </c>
      <c r="C252" s="29"/>
      <c r="D252" s="17" t="s">
        <v>632</v>
      </c>
      <c r="E252" s="16"/>
      <c r="F252" s="18"/>
      <c r="G252" s="19"/>
      <c r="H252" s="20">
        <f>SUM(H242:H251)</f>
        <v>0</v>
      </c>
      <c r="I252" s="6"/>
    </row>
    <row r="253" spans="2:9" ht="31.5" x14ac:dyDescent="0.25">
      <c r="B253" s="28" t="s">
        <v>37</v>
      </c>
      <c r="C253" s="29"/>
      <c r="D253" s="30" t="s">
        <v>633</v>
      </c>
      <c r="E253" s="31"/>
      <c r="F253" s="32"/>
      <c r="G253" s="33"/>
      <c r="H253" s="34">
        <f>H199+H203+H213+H240+H252</f>
        <v>0</v>
      </c>
      <c r="I253" s="6"/>
    </row>
    <row r="254" spans="2:9" ht="15.75" x14ac:dyDescent="0.25">
      <c r="B254" s="15" t="s">
        <v>634</v>
      </c>
      <c r="C254" s="16"/>
      <c r="D254" s="17" t="s">
        <v>635</v>
      </c>
      <c r="E254" s="16"/>
      <c r="F254" s="18"/>
      <c r="G254" s="19"/>
      <c r="H254" s="20"/>
      <c r="I254" s="6"/>
    </row>
    <row r="255" spans="2:9" ht="15.75" x14ac:dyDescent="0.25">
      <c r="B255" s="15" t="s">
        <v>636</v>
      </c>
      <c r="C255" s="16"/>
      <c r="D255" s="17" t="s">
        <v>637</v>
      </c>
      <c r="E255" s="16"/>
      <c r="F255" s="18"/>
      <c r="G255" s="19"/>
      <c r="H255" s="20"/>
      <c r="I255" s="6"/>
    </row>
    <row r="256" spans="2:9" ht="31.5" x14ac:dyDescent="0.25">
      <c r="B256" s="15" t="s">
        <v>638</v>
      </c>
      <c r="C256" s="16"/>
      <c r="D256" s="17" t="s">
        <v>16</v>
      </c>
      <c r="E256" s="16"/>
      <c r="F256" s="18"/>
      <c r="G256" s="19"/>
      <c r="H256" s="20"/>
      <c r="I256" s="6"/>
    </row>
    <row r="257" spans="2:9" ht="75" x14ac:dyDescent="0.25">
      <c r="B257" s="21" t="s">
        <v>639</v>
      </c>
      <c r="C257" s="22" t="s">
        <v>534</v>
      </c>
      <c r="D257" s="23" t="s">
        <v>640</v>
      </c>
      <c r="E257" s="22" t="s">
        <v>27</v>
      </c>
      <c r="F257" s="24">
        <v>7.55</v>
      </c>
      <c r="G257" s="25">
        <v>0</v>
      </c>
      <c r="H257" s="26">
        <f>F257*G257</f>
        <v>0</v>
      </c>
      <c r="I257" s="6"/>
    </row>
    <row r="258" spans="2:9" ht="45" x14ac:dyDescent="0.25">
      <c r="B258" s="21" t="s">
        <v>641</v>
      </c>
      <c r="C258" s="22" t="s">
        <v>537</v>
      </c>
      <c r="D258" s="23" t="s">
        <v>538</v>
      </c>
      <c r="E258" s="22" t="s">
        <v>20</v>
      </c>
      <c r="F258" s="24">
        <v>4.4400000000000004</v>
      </c>
      <c r="G258" s="25">
        <v>0</v>
      </c>
      <c r="H258" s="26">
        <f t="shared" ref="H258:H267" si="18">F258*G258</f>
        <v>0</v>
      </c>
      <c r="I258" s="6"/>
    </row>
    <row r="259" spans="2:9" ht="45" x14ac:dyDescent="0.25">
      <c r="B259" s="21" t="s">
        <v>642</v>
      </c>
      <c r="C259" s="22" t="s">
        <v>540</v>
      </c>
      <c r="D259" s="23" t="s">
        <v>541</v>
      </c>
      <c r="E259" s="22" t="s">
        <v>27</v>
      </c>
      <c r="F259" s="24">
        <v>0.67</v>
      </c>
      <c r="G259" s="25">
        <v>0</v>
      </c>
      <c r="H259" s="26">
        <f t="shared" si="18"/>
        <v>0</v>
      </c>
      <c r="I259" s="6"/>
    </row>
    <row r="260" spans="2:9" ht="45" x14ac:dyDescent="0.25">
      <c r="B260" s="21" t="s">
        <v>643</v>
      </c>
      <c r="C260" s="22" t="s">
        <v>644</v>
      </c>
      <c r="D260" s="23" t="s">
        <v>645</v>
      </c>
      <c r="E260" s="22" t="s">
        <v>27</v>
      </c>
      <c r="F260" s="24">
        <v>6.8</v>
      </c>
      <c r="G260" s="25">
        <v>0</v>
      </c>
      <c r="H260" s="26">
        <f t="shared" si="18"/>
        <v>0</v>
      </c>
      <c r="I260" s="6"/>
    </row>
    <row r="261" spans="2:9" ht="45" x14ac:dyDescent="0.25">
      <c r="B261" s="21" t="s">
        <v>646</v>
      </c>
      <c r="C261" s="22" t="s">
        <v>647</v>
      </c>
      <c r="D261" s="23" t="s">
        <v>648</v>
      </c>
      <c r="E261" s="22" t="s">
        <v>27</v>
      </c>
      <c r="F261" s="24">
        <v>6.8</v>
      </c>
      <c r="G261" s="25">
        <v>0</v>
      </c>
      <c r="H261" s="26">
        <f t="shared" si="18"/>
        <v>0</v>
      </c>
      <c r="I261" s="6"/>
    </row>
    <row r="262" spans="2:9" ht="15.75" x14ac:dyDescent="0.25">
      <c r="B262" s="28" t="s">
        <v>37</v>
      </c>
      <c r="C262" s="29"/>
      <c r="D262" s="17" t="s">
        <v>38</v>
      </c>
      <c r="E262" s="16"/>
      <c r="F262" s="18"/>
      <c r="G262" s="19"/>
      <c r="H262" s="20">
        <f>SUM(H257:H261)</f>
        <v>0</v>
      </c>
      <c r="I262" s="6"/>
    </row>
    <row r="263" spans="2:9" ht="31.5" x14ac:dyDescent="0.25">
      <c r="B263" s="15" t="s">
        <v>649</v>
      </c>
      <c r="C263" s="16"/>
      <c r="D263" s="17" t="s">
        <v>650</v>
      </c>
      <c r="E263" s="16"/>
      <c r="F263" s="18"/>
      <c r="G263" s="19"/>
      <c r="H263" s="35">
        <f t="shared" si="18"/>
        <v>0</v>
      </c>
      <c r="I263" s="6"/>
    </row>
    <row r="264" spans="2:9" ht="45" x14ac:dyDescent="0.25">
      <c r="B264" s="21" t="s">
        <v>651</v>
      </c>
      <c r="C264" s="22" t="s">
        <v>652</v>
      </c>
      <c r="D264" s="23" t="s">
        <v>653</v>
      </c>
      <c r="E264" s="22" t="s">
        <v>91</v>
      </c>
      <c r="F264" s="24">
        <v>7.4</v>
      </c>
      <c r="G264" s="25">
        <v>0</v>
      </c>
      <c r="H264" s="26">
        <f t="shared" si="18"/>
        <v>0</v>
      </c>
      <c r="I264" s="6"/>
    </row>
    <row r="265" spans="2:9" ht="60" x14ac:dyDescent="0.25">
      <c r="B265" s="21" t="s">
        <v>654</v>
      </c>
      <c r="C265" s="22" t="s">
        <v>655</v>
      </c>
      <c r="D265" s="23" t="s">
        <v>656</v>
      </c>
      <c r="E265" s="22" t="s">
        <v>91</v>
      </c>
      <c r="F265" s="24">
        <v>1</v>
      </c>
      <c r="G265" s="25">
        <v>0</v>
      </c>
      <c r="H265" s="26">
        <f t="shared" si="18"/>
        <v>0</v>
      </c>
      <c r="I265" s="6"/>
    </row>
    <row r="266" spans="2:9" ht="45" x14ac:dyDescent="0.25">
      <c r="B266" s="21" t="s">
        <v>657</v>
      </c>
      <c r="C266" s="22" t="s">
        <v>658</v>
      </c>
      <c r="D266" s="23" t="s">
        <v>659</v>
      </c>
      <c r="E266" s="22" t="s">
        <v>660</v>
      </c>
      <c r="F266" s="24">
        <v>2</v>
      </c>
      <c r="G266" s="25">
        <v>0</v>
      </c>
      <c r="H266" s="26">
        <f t="shared" si="18"/>
        <v>0</v>
      </c>
      <c r="I266" s="6"/>
    </row>
    <row r="267" spans="2:9" ht="60" x14ac:dyDescent="0.25">
      <c r="B267" s="21" t="s">
        <v>661</v>
      </c>
      <c r="C267" s="22" t="s">
        <v>662</v>
      </c>
      <c r="D267" s="23" t="s">
        <v>663</v>
      </c>
      <c r="E267" s="22" t="s">
        <v>119</v>
      </c>
      <c r="F267" s="24">
        <v>1</v>
      </c>
      <c r="G267" s="25">
        <v>0</v>
      </c>
      <c r="H267" s="26">
        <f t="shared" si="18"/>
        <v>0</v>
      </c>
      <c r="I267" s="6"/>
    </row>
    <row r="268" spans="2:9" ht="15.75" x14ac:dyDescent="0.25">
      <c r="B268" s="28" t="s">
        <v>37</v>
      </c>
      <c r="C268" s="29"/>
      <c r="D268" s="17" t="s">
        <v>664</v>
      </c>
      <c r="E268" s="16"/>
      <c r="F268" s="18"/>
      <c r="G268" s="19"/>
      <c r="H268" s="20">
        <f>SUM(H264:H267)</f>
        <v>0</v>
      </c>
      <c r="I268" s="6"/>
    </row>
    <row r="269" spans="2:9" ht="31.5" x14ac:dyDescent="0.25">
      <c r="B269" s="15" t="s">
        <v>665</v>
      </c>
      <c r="C269" s="16"/>
      <c r="D269" s="17" t="s">
        <v>666</v>
      </c>
      <c r="E269" s="16"/>
      <c r="F269" s="18"/>
      <c r="G269" s="19"/>
      <c r="H269" s="20"/>
      <c r="I269" s="6"/>
    </row>
    <row r="270" spans="2:9" ht="75" x14ac:dyDescent="0.25">
      <c r="B270" s="21" t="s">
        <v>667</v>
      </c>
      <c r="C270" s="22" t="s">
        <v>668</v>
      </c>
      <c r="D270" s="23" t="s">
        <v>669</v>
      </c>
      <c r="E270" s="22" t="s">
        <v>207</v>
      </c>
      <c r="F270" s="24">
        <v>1</v>
      </c>
      <c r="G270" s="25">
        <v>0</v>
      </c>
      <c r="H270" s="26">
        <f>F270*G270</f>
        <v>0</v>
      </c>
      <c r="I270" s="6"/>
    </row>
    <row r="271" spans="2:9" ht="60" x14ac:dyDescent="0.25">
      <c r="B271" s="21" t="s">
        <v>670</v>
      </c>
      <c r="C271" s="22" t="s">
        <v>671</v>
      </c>
      <c r="D271" s="23" t="s">
        <v>672</v>
      </c>
      <c r="E271" s="22" t="s">
        <v>91</v>
      </c>
      <c r="F271" s="24">
        <v>22</v>
      </c>
      <c r="G271" s="25">
        <v>0</v>
      </c>
      <c r="H271" s="26">
        <f t="shared" ref="H271:H277" si="19">F271*G271</f>
        <v>0</v>
      </c>
      <c r="I271" s="6"/>
    </row>
    <row r="272" spans="2:9" ht="45" x14ac:dyDescent="0.25">
      <c r="B272" s="21" t="s">
        <v>673</v>
      </c>
      <c r="C272" s="22" t="s">
        <v>674</v>
      </c>
      <c r="D272" s="23" t="s">
        <v>675</v>
      </c>
      <c r="E272" s="22" t="s">
        <v>676</v>
      </c>
      <c r="F272" s="24">
        <v>2</v>
      </c>
      <c r="G272" s="25">
        <v>0</v>
      </c>
      <c r="H272" s="26">
        <f t="shared" si="19"/>
        <v>0</v>
      </c>
      <c r="I272" s="6"/>
    </row>
    <row r="273" spans="2:9" ht="45" x14ac:dyDescent="0.25">
      <c r="B273" s="21" t="s">
        <v>677</v>
      </c>
      <c r="C273" s="22" t="s">
        <v>678</v>
      </c>
      <c r="D273" s="23" t="s">
        <v>679</v>
      </c>
      <c r="E273" s="22" t="s">
        <v>676</v>
      </c>
      <c r="F273" s="24">
        <v>18</v>
      </c>
      <c r="G273" s="25">
        <v>0</v>
      </c>
      <c r="H273" s="26">
        <f t="shared" si="19"/>
        <v>0</v>
      </c>
      <c r="I273" s="6"/>
    </row>
    <row r="274" spans="2:9" ht="45" x14ac:dyDescent="0.25">
      <c r="B274" s="21" t="s">
        <v>680</v>
      </c>
      <c r="C274" s="22" t="s">
        <v>674</v>
      </c>
      <c r="D274" s="23" t="s">
        <v>675</v>
      </c>
      <c r="E274" s="22" t="s">
        <v>676</v>
      </c>
      <c r="F274" s="24">
        <v>18</v>
      </c>
      <c r="G274" s="25">
        <v>0</v>
      </c>
      <c r="H274" s="26">
        <f t="shared" si="19"/>
        <v>0</v>
      </c>
      <c r="I274" s="6"/>
    </row>
    <row r="275" spans="2:9" ht="75" x14ac:dyDescent="0.25">
      <c r="B275" s="21" t="s">
        <v>681</v>
      </c>
      <c r="C275" s="22" t="s">
        <v>682</v>
      </c>
      <c r="D275" s="23" t="s">
        <v>683</v>
      </c>
      <c r="E275" s="22" t="s">
        <v>376</v>
      </c>
      <c r="F275" s="24">
        <v>1</v>
      </c>
      <c r="G275" s="25">
        <v>0</v>
      </c>
      <c r="H275" s="26">
        <f t="shared" si="19"/>
        <v>0</v>
      </c>
      <c r="I275" s="6"/>
    </row>
    <row r="276" spans="2:9" ht="45" x14ac:dyDescent="0.25">
      <c r="B276" s="21" t="s">
        <v>684</v>
      </c>
      <c r="C276" s="22" t="s">
        <v>461</v>
      </c>
      <c r="D276" s="23" t="s">
        <v>685</v>
      </c>
      <c r="E276" s="22" t="s">
        <v>119</v>
      </c>
      <c r="F276" s="24">
        <v>1</v>
      </c>
      <c r="G276" s="25">
        <v>0</v>
      </c>
      <c r="H276" s="26">
        <f t="shared" si="19"/>
        <v>0</v>
      </c>
      <c r="I276" s="6"/>
    </row>
    <row r="277" spans="2:9" ht="45" x14ac:dyDescent="0.25">
      <c r="B277" s="21" t="s">
        <v>686</v>
      </c>
      <c r="C277" s="22" t="s">
        <v>997</v>
      </c>
      <c r="D277" s="23" t="s">
        <v>996</v>
      </c>
      <c r="E277" s="22" t="s">
        <v>20</v>
      </c>
      <c r="F277" s="24">
        <v>6.28</v>
      </c>
      <c r="G277" s="25">
        <v>0</v>
      </c>
      <c r="H277" s="26">
        <f t="shared" si="19"/>
        <v>0</v>
      </c>
      <c r="I277" s="6"/>
    </row>
    <row r="278" spans="2:9" ht="15.75" x14ac:dyDescent="0.25">
      <c r="B278" s="28" t="s">
        <v>37</v>
      </c>
      <c r="C278" s="29"/>
      <c r="D278" s="17" t="s">
        <v>687</v>
      </c>
      <c r="E278" s="16"/>
      <c r="F278" s="18"/>
      <c r="G278" s="19"/>
      <c r="H278" s="20">
        <f>SUM(H270:H277)</f>
        <v>0</v>
      </c>
      <c r="I278" s="6"/>
    </row>
    <row r="279" spans="2:9" ht="31.5" x14ac:dyDescent="0.25">
      <c r="B279" s="28" t="s">
        <v>37</v>
      </c>
      <c r="C279" s="29"/>
      <c r="D279" s="17" t="s">
        <v>688</v>
      </c>
      <c r="E279" s="16"/>
      <c r="F279" s="18"/>
      <c r="G279" s="19"/>
      <c r="H279" s="20">
        <f>H262+H268+H278</f>
        <v>0</v>
      </c>
      <c r="I279" s="6"/>
    </row>
    <row r="280" spans="2:9" ht="15.75" x14ac:dyDescent="0.25">
      <c r="B280" s="15" t="s">
        <v>689</v>
      </c>
      <c r="C280" s="16"/>
      <c r="D280" s="17" t="s">
        <v>690</v>
      </c>
      <c r="E280" s="16"/>
      <c r="F280" s="18"/>
      <c r="G280" s="19"/>
      <c r="H280" s="20"/>
      <c r="I280" s="6"/>
    </row>
    <row r="281" spans="2:9" ht="31.5" x14ac:dyDescent="0.25">
      <c r="B281" s="15" t="s">
        <v>691</v>
      </c>
      <c r="C281" s="16"/>
      <c r="D281" s="17" t="s">
        <v>692</v>
      </c>
      <c r="E281" s="16"/>
      <c r="F281" s="18"/>
      <c r="G281" s="19"/>
      <c r="H281" s="20"/>
      <c r="I281" s="6"/>
    </row>
    <row r="282" spans="2:9" ht="75" x14ac:dyDescent="0.25">
      <c r="B282" s="21" t="s">
        <v>693</v>
      </c>
      <c r="C282" s="22" t="s">
        <v>534</v>
      </c>
      <c r="D282" s="23" t="s">
        <v>535</v>
      </c>
      <c r="E282" s="22" t="s">
        <v>27</v>
      </c>
      <c r="F282" s="24">
        <v>18.48</v>
      </c>
      <c r="G282" s="25">
        <v>0</v>
      </c>
      <c r="H282" s="26">
        <f>F282*G282</f>
        <v>0</v>
      </c>
      <c r="I282" s="6"/>
    </row>
    <row r="283" spans="2:9" ht="60" x14ac:dyDescent="0.25">
      <c r="B283" s="21" t="s">
        <v>694</v>
      </c>
      <c r="C283" s="22" t="s">
        <v>695</v>
      </c>
      <c r="D283" s="23" t="s">
        <v>696</v>
      </c>
      <c r="E283" s="22" t="s">
        <v>27</v>
      </c>
      <c r="F283" s="24">
        <v>22.4</v>
      </c>
      <c r="G283" s="25">
        <v>0</v>
      </c>
      <c r="H283" s="26">
        <f t="shared" ref="H283:H293" si="20">F283*G283</f>
        <v>0</v>
      </c>
      <c r="I283" s="6"/>
    </row>
    <row r="284" spans="2:9" ht="45" x14ac:dyDescent="0.25">
      <c r="B284" s="21" t="s">
        <v>697</v>
      </c>
      <c r="C284" s="22" t="s">
        <v>537</v>
      </c>
      <c r="D284" s="23" t="s">
        <v>538</v>
      </c>
      <c r="E284" s="22" t="s">
        <v>20</v>
      </c>
      <c r="F284" s="24">
        <v>18</v>
      </c>
      <c r="G284" s="25">
        <v>0</v>
      </c>
      <c r="H284" s="26">
        <f t="shared" si="20"/>
        <v>0</v>
      </c>
      <c r="I284" s="6"/>
    </row>
    <row r="285" spans="2:9" ht="45" x14ac:dyDescent="0.25">
      <c r="B285" s="21" t="s">
        <v>698</v>
      </c>
      <c r="C285" s="22" t="s">
        <v>540</v>
      </c>
      <c r="D285" s="23" t="s">
        <v>541</v>
      </c>
      <c r="E285" s="22" t="s">
        <v>27</v>
      </c>
      <c r="F285" s="24">
        <v>2.7</v>
      </c>
      <c r="G285" s="25">
        <v>0</v>
      </c>
      <c r="H285" s="26">
        <f t="shared" si="20"/>
        <v>0</v>
      </c>
      <c r="I285" s="6"/>
    </row>
    <row r="286" spans="2:9" ht="45" x14ac:dyDescent="0.25">
      <c r="B286" s="21" t="s">
        <v>699</v>
      </c>
      <c r="C286" s="22" t="s">
        <v>700</v>
      </c>
      <c r="D286" s="23" t="s">
        <v>701</v>
      </c>
      <c r="E286" s="22" t="s">
        <v>27</v>
      </c>
      <c r="F286" s="24">
        <v>29.11</v>
      </c>
      <c r="G286" s="25">
        <v>0</v>
      </c>
      <c r="H286" s="26">
        <f t="shared" si="20"/>
        <v>0</v>
      </c>
      <c r="I286" s="6"/>
    </row>
    <row r="287" spans="2:9" ht="45" x14ac:dyDescent="0.25">
      <c r="B287" s="21" t="s">
        <v>702</v>
      </c>
      <c r="C287" s="22" t="s">
        <v>703</v>
      </c>
      <c r="D287" s="23" t="s">
        <v>704</v>
      </c>
      <c r="E287" s="22" t="s">
        <v>27</v>
      </c>
      <c r="F287" s="24">
        <v>29.11</v>
      </c>
      <c r="G287" s="25">
        <v>0</v>
      </c>
      <c r="H287" s="26">
        <f t="shared" si="20"/>
        <v>0</v>
      </c>
      <c r="I287" s="6"/>
    </row>
    <row r="288" spans="2:9" ht="31.5" x14ac:dyDescent="0.25">
      <c r="B288" s="28" t="s">
        <v>37</v>
      </c>
      <c r="C288" s="29"/>
      <c r="D288" s="17" t="s">
        <v>705</v>
      </c>
      <c r="E288" s="16"/>
      <c r="F288" s="18"/>
      <c r="G288" s="19"/>
      <c r="H288" s="20">
        <f>SUM(H282:H287)</f>
        <v>0</v>
      </c>
      <c r="I288" s="6"/>
    </row>
    <row r="289" spans="2:9" ht="31.5" x14ac:dyDescent="0.25">
      <c r="B289" s="15" t="s">
        <v>706</v>
      </c>
      <c r="C289" s="16"/>
      <c r="D289" s="17" t="s">
        <v>650</v>
      </c>
      <c r="E289" s="16"/>
      <c r="F289" s="18"/>
      <c r="G289" s="19"/>
      <c r="H289" s="35">
        <f t="shared" si="20"/>
        <v>0</v>
      </c>
      <c r="I289" s="6"/>
    </row>
    <row r="290" spans="2:9" ht="45" x14ac:dyDescent="0.25">
      <c r="B290" s="21" t="s">
        <v>707</v>
      </c>
      <c r="C290" s="22" t="s">
        <v>708</v>
      </c>
      <c r="D290" s="23" t="s">
        <v>709</v>
      </c>
      <c r="E290" s="22" t="s">
        <v>91</v>
      </c>
      <c r="F290" s="24">
        <v>22</v>
      </c>
      <c r="G290" s="25">
        <v>0</v>
      </c>
      <c r="H290" s="26">
        <f t="shared" si="20"/>
        <v>0</v>
      </c>
      <c r="I290" s="6"/>
    </row>
    <row r="291" spans="2:9" ht="45" x14ac:dyDescent="0.25">
      <c r="B291" s="21" t="s">
        <v>710</v>
      </c>
      <c r="C291" s="22" t="s">
        <v>711</v>
      </c>
      <c r="D291" s="23" t="s">
        <v>712</v>
      </c>
      <c r="E291" s="22" t="s">
        <v>207</v>
      </c>
      <c r="F291" s="24">
        <v>1</v>
      </c>
      <c r="G291" s="25">
        <v>0</v>
      </c>
      <c r="H291" s="26">
        <f t="shared" si="20"/>
        <v>0</v>
      </c>
      <c r="I291" s="6"/>
    </row>
    <row r="292" spans="2:9" ht="45" x14ac:dyDescent="0.25">
      <c r="B292" s="21" t="s">
        <v>713</v>
      </c>
      <c r="C292" s="22" t="s">
        <v>714</v>
      </c>
      <c r="D292" s="23" t="s">
        <v>715</v>
      </c>
      <c r="E292" s="22" t="s">
        <v>91</v>
      </c>
      <c r="F292" s="24">
        <v>22</v>
      </c>
      <c r="G292" s="25">
        <v>0</v>
      </c>
      <c r="H292" s="26">
        <f t="shared" si="20"/>
        <v>0</v>
      </c>
      <c r="I292" s="6"/>
    </row>
    <row r="293" spans="2:9" ht="45" x14ac:dyDescent="0.25">
      <c r="B293" s="21" t="s">
        <v>716</v>
      </c>
      <c r="C293" s="22"/>
      <c r="D293" s="23" t="s">
        <v>717</v>
      </c>
      <c r="E293" s="22" t="s">
        <v>207</v>
      </c>
      <c r="F293" s="24">
        <v>1</v>
      </c>
      <c r="G293" s="25">
        <v>0</v>
      </c>
      <c r="H293" s="26">
        <f t="shared" si="20"/>
        <v>0</v>
      </c>
      <c r="I293" s="6"/>
    </row>
    <row r="294" spans="2:9" ht="15.75" x14ac:dyDescent="0.25">
      <c r="B294" s="28" t="s">
        <v>37</v>
      </c>
      <c r="C294" s="29"/>
      <c r="D294" s="17" t="s">
        <v>664</v>
      </c>
      <c r="E294" s="16"/>
      <c r="F294" s="18"/>
      <c r="G294" s="19"/>
      <c r="H294" s="20">
        <f>SUM(H290:H293)</f>
        <v>0</v>
      </c>
      <c r="I294" s="6"/>
    </row>
    <row r="295" spans="2:9" ht="31.5" x14ac:dyDescent="0.25">
      <c r="B295" s="15" t="s">
        <v>718</v>
      </c>
      <c r="C295" s="16"/>
      <c r="D295" s="17" t="s">
        <v>719</v>
      </c>
      <c r="E295" s="16"/>
      <c r="F295" s="18"/>
      <c r="G295" s="19"/>
      <c r="H295" s="20"/>
      <c r="I295" s="6"/>
    </row>
    <row r="296" spans="2:9" ht="60" x14ac:dyDescent="0.25">
      <c r="B296" s="21" t="s">
        <v>720</v>
      </c>
      <c r="C296" s="22" t="s">
        <v>721</v>
      </c>
      <c r="D296" s="23" t="s">
        <v>722</v>
      </c>
      <c r="E296" s="22" t="s">
        <v>27</v>
      </c>
      <c r="F296" s="24">
        <v>54.45</v>
      </c>
      <c r="G296" s="25">
        <v>0</v>
      </c>
      <c r="H296" s="26">
        <f>F296*G296</f>
        <v>0</v>
      </c>
      <c r="I296" s="6"/>
    </row>
    <row r="297" spans="2:9" ht="45" x14ac:dyDescent="0.25">
      <c r="B297" s="21" t="s">
        <v>723</v>
      </c>
      <c r="C297" s="22" t="s">
        <v>724</v>
      </c>
      <c r="D297" s="23" t="s">
        <v>725</v>
      </c>
      <c r="E297" s="22" t="s">
        <v>27</v>
      </c>
      <c r="F297" s="24">
        <v>0.96</v>
      </c>
      <c r="G297" s="25">
        <v>0</v>
      </c>
      <c r="H297" s="26">
        <f t="shared" ref="H297:H305" si="21">F297*G297</f>
        <v>0</v>
      </c>
      <c r="I297" s="6"/>
    </row>
    <row r="298" spans="2:9" ht="75" x14ac:dyDescent="0.25">
      <c r="B298" s="21" t="s">
        <v>726</v>
      </c>
      <c r="C298" s="22" t="s">
        <v>727</v>
      </c>
      <c r="D298" s="23" t="s">
        <v>728</v>
      </c>
      <c r="E298" s="22" t="s">
        <v>59</v>
      </c>
      <c r="F298" s="24">
        <v>1</v>
      </c>
      <c r="G298" s="25">
        <v>0</v>
      </c>
      <c r="H298" s="26">
        <f t="shared" si="21"/>
        <v>0</v>
      </c>
      <c r="I298" s="6"/>
    </row>
    <row r="299" spans="2:9" ht="60" x14ac:dyDescent="0.25">
      <c r="B299" s="21" t="s">
        <v>729</v>
      </c>
      <c r="C299" s="22" t="s">
        <v>730</v>
      </c>
      <c r="D299" s="23" t="s">
        <v>731</v>
      </c>
      <c r="E299" s="22" t="s">
        <v>20</v>
      </c>
      <c r="F299" s="24">
        <v>68.61</v>
      </c>
      <c r="G299" s="25">
        <v>0</v>
      </c>
      <c r="H299" s="26">
        <f t="shared" si="21"/>
        <v>0</v>
      </c>
      <c r="I299" s="6"/>
    </row>
    <row r="300" spans="2:9" ht="60" x14ac:dyDescent="0.25">
      <c r="B300" s="21" t="s">
        <v>732</v>
      </c>
      <c r="C300" s="22" t="s">
        <v>733</v>
      </c>
      <c r="D300" s="23" t="s">
        <v>734</v>
      </c>
      <c r="E300" s="22" t="s">
        <v>20</v>
      </c>
      <c r="F300" s="24">
        <v>68.61</v>
      </c>
      <c r="G300" s="25">
        <v>0</v>
      </c>
      <c r="H300" s="26">
        <f t="shared" si="21"/>
        <v>0</v>
      </c>
      <c r="I300" s="6"/>
    </row>
    <row r="301" spans="2:9" ht="60" x14ac:dyDescent="0.25">
      <c r="B301" s="21" t="s">
        <v>735</v>
      </c>
      <c r="C301" s="22" t="s">
        <v>736</v>
      </c>
      <c r="D301" s="23" t="s">
        <v>737</v>
      </c>
      <c r="E301" s="22" t="s">
        <v>119</v>
      </c>
      <c r="F301" s="24">
        <v>1</v>
      </c>
      <c r="G301" s="25">
        <v>0</v>
      </c>
      <c r="H301" s="26">
        <f t="shared" si="21"/>
        <v>0</v>
      </c>
      <c r="I301" s="6"/>
    </row>
    <row r="302" spans="2:9" ht="45" x14ac:dyDescent="0.25">
      <c r="B302" s="21" t="s">
        <v>738</v>
      </c>
      <c r="C302" s="22" t="s">
        <v>739</v>
      </c>
      <c r="D302" s="23" t="s">
        <v>740</v>
      </c>
      <c r="E302" s="22" t="s">
        <v>119</v>
      </c>
      <c r="F302" s="24">
        <v>1</v>
      </c>
      <c r="G302" s="25">
        <v>0</v>
      </c>
      <c r="H302" s="26">
        <f t="shared" si="21"/>
        <v>0</v>
      </c>
      <c r="I302" s="6"/>
    </row>
    <row r="303" spans="2:9" ht="45" x14ac:dyDescent="0.25">
      <c r="B303" s="21" t="s">
        <v>741</v>
      </c>
      <c r="C303" s="22" t="s">
        <v>708</v>
      </c>
      <c r="D303" s="23" t="s">
        <v>742</v>
      </c>
      <c r="E303" s="22" t="s">
        <v>91</v>
      </c>
      <c r="F303" s="24">
        <v>2</v>
      </c>
      <c r="G303" s="25">
        <v>0</v>
      </c>
      <c r="H303" s="26">
        <f t="shared" si="21"/>
        <v>0</v>
      </c>
      <c r="I303" s="6"/>
    </row>
    <row r="304" spans="2:9" ht="60" x14ac:dyDescent="0.25">
      <c r="B304" s="21" t="s">
        <v>743</v>
      </c>
      <c r="C304" s="22" t="s">
        <v>744</v>
      </c>
      <c r="D304" s="23" t="s">
        <v>745</v>
      </c>
      <c r="E304" s="22" t="s">
        <v>27</v>
      </c>
      <c r="F304" s="24">
        <v>39.770000000000003</v>
      </c>
      <c r="G304" s="25">
        <v>0</v>
      </c>
      <c r="H304" s="26">
        <f t="shared" si="21"/>
        <v>0</v>
      </c>
      <c r="I304" s="6"/>
    </row>
    <row r="305" spans="2:9" ht="60" x14ac:dyDescent="0.25">
      <c r="B305" s="21" t="s">
        <v>746</v>
      </c>
      <c r="C305" s="22" t="s">
        <v>747</v>
      </c>
      <c r="D305" s="23" t="s">
        <v>748</v>
      </c>
      <c r="E305" s="22" t="s">
        <v>27</v>
      </c>
      <c r="F305" s="24">
        <v>14.68</v>
      </c>
      <c r="G305" s="25">
        <v>0</v>
      </c>
      <c r="H305" s="26">
        <f t="shared" si="21"/>
        <v>0</v>
      </c>
      <c r="I305" s="6"/>
    </row>
    <row r="306" spans="2:9" ht="15.75" x14ac:dyDescent="0.25">
      <c r="B306" s="28" t="s">
        <v>37</v>
      </c>
      <c r="C306" s="29"/>
      <c r="D306" s="17" t="s">
        <v>749</v>
      </c>
      <c r="E306" s="16"/>
      <c r="F306" s="18"/>
      <c r="G306" s="19"/>
      <c r="H306" s="20">
        <f>SUM(H296:H305)</f>
        <v>0</v>
      </c>
      <c r="I306" s="6"/>
    </row>
    <row r="307" spans="2:9" ht="31.5" x14ac:dyDescent="0.25">
      <c r="B307" s="28" t="s">
        <v>37</v>
      </c>
      <c r="C307" s="29"/>
      <c r="D307" s="17" t="s">
        <v>750</v>
      </c>
      <c r="E307" s="16"/>
      <c r="F307" s="18"/>
      <c r="G307" s="19"/>
      <c r="H307" s="20">
        <f>H288+H294+H306</f>
        <v>0</v>
      </c>
      <c r="I307" s="6"/>
    </row>
    <row r="308" spans="2:9" ht="15.75" x14ac:dyDescent="0.25">
      <c r="B308" s="28" t="s">
        <v>37</v>
      </c>
      <c r="C308" s="29"/>
      <c r="D308" s="30" t="s">
        <v>751</v>
      </c>
      <c r="E308" s="31"/>
      <c r="F308" s="32"/>
      <c r="G308" s="33"/>
      <c r="H308" s="34">
        <f>H279+H307</f>
        <v>0</v>
      </c>
      <c r="I308" s="6"/>
    </row>
    <row r="309" spans="2:9" ht="15.75" x14ac:dyDescent="0.25">
      <c r="B309" s="28" t="s">
        <v>37</v>
      </c>
      <c r="C309" s="29"/>
      <c r="D309" s="11" t="s">
        <v>752</v>
      </c>
      <c r="E309" s="10"/>
      <c r="F309" s="12"/>
      <c r="G309" s="13"/>
      <c r="H309" s="14">
        <f>H253+H308</f>
        <v>0</v>
      </c>
      <c r="I309" s="6"/>
    </row>
    <row r="310" spans="2:9" ht="31.5" x14ac:dyDescent="0.25">
      <c r="B310" s="9" t="s">
        <v>753</v>
      </c>
      <c r="C310" s="10"/>
      <c r="D310" s="11" t="s">
        <v>754</v>
      </c>
      <c r="E310" s="10"/>
      <c r="F310" s="12"/>
      <c r="G310" s="13"/>
      <c r="H310" s="14"/>
      <c r="I310" s="6"/>
    </row>
    <row r="311" spans="2:9" ht="15.75" x14ac:dyDescent="0.25">
      <c r="B311" s="28" t="s">
        <v>755</v>
      </c>
      <c r="C311" s="29"/>
      <c r="D311" s="36" t="s">
        <v>756</v>
      </c>
      <c r="E311" s="29"/>
      <c r="F311" s="37"/>
      <c r="G311" s="38"/>
      <c r="H311" s="39"/>
      <c r="I311" s="6"/>
    </row>
    <row r="312" spans="2:9" ht="60" x14ac:dyDescent="0.25">
      <c r="B312" s="21" t="s">
        <v>757</v>
      </c>
      <c r="C312" s="22" t="s">
        <v>758</v>
      </c>
      <c r="D312" s="23" t="s">
        <v>759</v>
      </c>
      <c r="E312" s="22" t="s">
        <v>91</v>
      </c>
      <c r="F312" s="24">
        <v>14</v>
      </c>
      <c r="G312" s="25">
        <v>0</v>
      </c>
      <c r="H312" s="26">
        <f>F312*G312</f>
        <v>0</v>
      </c>
      <c r="I312" s="6"/>
    </row>
    <row r="313" spans="2:9" ht="45" x14ac:dyDescent="0.25">
      <c r="B313" s="21" t="s">
        <v>760</v>
      </c>
      <c r="C313" s="22" t="s">
        <v>761</v>
      </c>
      <c r="D313" s="23" t="s">
        <v>762</v>
      </c>
      <c r="E313" s="22" t="s">
        <v>91</v>
      </c>
      <c r="F313" s="24">
        <v>12</v>
      </c>
      <c r="G313" s="25">
        <v>0</v>
      </c>
      <c r="H313" s="26">
        <f>F313*G313</f>
        <v>0</v>
      </c>
      <c r="I313" s="6"/>
    </row>
    <row r="314" spans="2:9" ht="31.5" x14ac:dyDescent="0.25">
      <c r="B314" s="28" t="s">
        <v>37</v>
      </c>
      <c r="C314" s="29"/>
      <c r="D314" s="30" t="s">
        <v>763</v>
      </c>
      <c r="E314" s="31"/>
      <c r="F314" s="32"/>
      <c r="G314" s="33"/>
      <c r="H314" s="34">
        <f>SUM(H312:H313)</f>
        <v>0</v>
      </c>
      <c r="I314" s="6"/>
    </row>
    <row r="315" spans="2:9" ht="15.75" x14ac:dyDescent="0.25">
      <c r="B315" s="15" t="s">
        <v>764</v>
      </c>
      <c r="C315" s="16"/>
      <c r="D315" s="17" t="s">
        <v>765</v>
      </c>
      <c r="E315" s="16"/>
      <c r="F315" s="18"/>
      <c r="G315" s="19"/>
      <c r="H315" s="20"/>
      <c r="I315" s="6"/>
    </row>
    <row r="316" spans="2:9" ht="30" x14ac:dyDescent="0.25">
      <c r="B316" s="21" t="s">
        <v>766</v>
      </c>
      <c r="C316" s="22" t="s">
        <v>767</v>
      </c>
      <c r="D316" s="23" t="s">
        <v>768</v>
      </c>
      <c r="E316" s="22" t="s">
        <v>207</v>
      </c>
      <c r="F316" s="24">
        <v>1</v>
      </c>
      <c r="G316" s="25">
        <v>0</v>
      </c>
      <c r="H316" s="26">
        <f>F316*G316</f>
        <v>0</v>
      </c>
      <c r="I316" s="6"/>
    </row>
    <row r="317" spans="2:9" ht="30" x14ac:dyDescent="0.25">
      <c r="B317" s="21" t="s">
        <v>769</v>
      </c>
      <c r="C317" s="22" t="s">
        <v>767</v>
      </c>
      <c r="D317" s="23" t="s">
        <v>770</v>
      </c>
      <c r="E317" s="22" t="s">
        <v>207</v>
      </c>
      <c r="F317" s="24">
        <v>1</v>
      </c>
      <c r="G317" s="25">
        <v>0</v>
      </c>
      <c r="H317" s="26">
        <f>F317*G317</f>
        <v>0</v>
      </c>
      <c r="I317" s="6"/>
    </row>
    <row r="318" spans="2:9" ht="15.75" x14ac:dyDescent="0.25">
      <c r="B318" s="28" t="s">
        <v>37</v>
      </c>
      <c r="C318" s="29"/>
      <c r="D318" s="30" t="s">
        <v>771</v>
      </c>
      <c r="E318" s="31"/>
      <c r="F318" s="32"/>
      <c r="G318" s="33"/>
      <c r="H318" s="34">
        <f>SUM(H316:H317)</f>
        <v>0</v>
      </c>
      <c r="I318" s="6"/>
    </row>
    <row r="319" spans="2:9" ht="15.75" x14ac:dyDescent="0.25">
      <c r="B319" s="15" t="s">
        <v>772</v>
      </c>
      <c r="C319" s="16"/>
      <c r="D319" s="17" t="s">
        <v>773</v>
      </c>
      <c r="E319" s="16"/>
      <c r="F319" s="18"/>
      <c r="G319" s="19"/>
      <c r="H319" s="20"/>
      <c r="I319" s="6"/>
    </row>
    <row r="320" spans="2:9" ht="60" x14ac:dyDescent="0.25">
      <c r="B320" s="21" t="s">
        <v>774</v>
      </c>
      <c r="C320" s="22" t="s">
        <v>775</v>
      </c>
      <c r="D320" s="23" t="s">
        <v>776</v>
      </c>
      <c r="E320" s="22" t="s">
        <v>207</v>
      </c>
      <c r="F320" s="24">
        <v>17</v>
      </c>
      <c r="G320" s="25">
        <v>0</v>
      </c>
      <c r="H320" s="26">
        <f>F320*G320</f>
        <v>0</v>
      </c>
      <c r="I320" s="6"/>
    </row>
    <row r="321" spans="2:9" ht="75" x14ac:dyDescent="0.25">
      <c r="B321" s="21" t="s">
        <v>777</v>
      </c>
      <c r="C321" s="22" t="s">
        <v>778</v>
      </c>
      <c r="D321" s="23" t="s">
        <v>779</v>
      </c>
      <c r="E321" s="22" t="s">
        <v>207</v>
      </c>
      <c r="F321" s="24">
        <v>31</v>
      </c>
      <c r="G321" s="25">
        <v>0</v>
      </c>
      <c r="H321" s="26">
        <f t="shared" ref="H321:H324" si="22">F321*G321</f>
        <v>0</v>
      </c>
      <c r="I321" s="6"/>
    </row>
    <row r="322" spans="2:9" ht="60" x14ac:dyDescent="0.25">
      <c r="B322" s="21" t="s">
        <v>780</v>
      </c>
      <c r="C322" s="22" t="s">
        <v>781</v>
      </c>
      <c r="D322" s="23" t="s">
        <v>782</v>
      </c>
      <c r="E322" s="22" t="s">
        <v>119</v>
      </c>
      <c r="F322" s="24">
        <v>15</v>
      </c>
      <c r="G322" s="25">
        <v>0</v>
      </c>
      <c r="H322" s="26">
        <f t="shared" si="22"/>
        <v>0</v>
      </c>
      <c r="I322" s="6"/>
    </row>
    <row r="323" spans="2:9" ht="90" x14ac:dyDescent="0.25">
      <c r="B323" s="21" t="s">
        <v>783</v>
      </c>
      <c r="C323" s="22" t="s">
        <v>784</v>
      </c>
      <c r="D323" s="23" t="s">
        <v>785</v>
      </c>
      <c r="E323" s="22" t="s">
        <v>119</v>
      </c>
      <c r="F323" s="24">
        <v>18</v>
      </c>
      <c r="G323" s="25">
        <v>0</v>
      </c>
      <c r="H323" s="26">
        <f t="shared" si="22"/>
        <v>0</v>
      </c>
      <c r="I323" s="6"/>
    </row>
    <row r="324" spans="2:9" ht="75" x14ac:dyDescent="0.25">
      <c r="B324" s="21" t="s">
        <v>786</v>
      </c>
      <c r="C324" s="22" t="s">
        <v>787</v>
      </c>
      <c r="D324" s="23" t="s">
        <v>788</v>
      </c>
      <c r="E324" s="22" t="s">
        <v>119</v>
      </c>
      <c r="F324" s="24">
        <v>1</v>
      </c>
      <c r="G324" s="25">
        <v>0</v>
      </c>
      <c r="H324" s="26">
        <f t="shared" si="22"/>
        <v>0</v>
      </c>
      <c r="I324" s="6"/>
    </row>
    <row r="325" spans="2:9" ht="31.5" x14ac:dyDescent="0.25">
      <c r="B325" s="28" t="s">
        <v>37</v>
      </c>
      <c r="C325" s="29"/>
      <c r="D325" s="30" t="s">
        <v>789</v>
      </c>
      <c r="E325" s="31"/>
      <c r="F325" s="32"/>
      <c r="G325" s="33"/>
      <c r="H325" s="34">
        <f>SUM(H320:H324)</f>
        <v>0</v>
      </c>
      <c r="I325" s="6"/>
    </row>
    <row r="326" spans="2:9" ht="15.75" x14ac:dyDescent="0.25">
      <c r="B326" s="15" t="s">
        <v>790</v>
      </c>
      <c r="C326" s="16"/>
      <c r="D326" s="17" t="s">
        <v>791</v>
      </c>
      <c r="E326" s="16"/>
      <c r="F326" s="18"/>
      <c r="G326" s="19"/>
      <c r="H326" s="20"/>
      <c r="I326" s="6"/>
    </row>
    <row r="327" spans="2:9" ht="45" x14ac:dyDescent="0.25">
      <c r="B327" s="21" t="s">
        <v>792</v>
      </c>
      <c r="C327" s="22" t="s">
        <v>793</v>
      </c>
      <c r="D327" s="23" t="s">
        <v>794</v>
      </c>
      <c r="E327" s="22" t="s">
        <v>598</v>
      </c>
      <c r="F327" s="24">
        <v>5</v>
      </c>
      <c r="G327" s="25">
        <v>0</v>
      </c>
      <c r="H327" s="26">
        <f>F327*G327</f>
        <v>0</v>
      </c>
      <c r="I327" s="6"/>
    </row>
    <row r="328" spans="2:9" ht="60" x14ac:dyDescent="0.25">
      <c r="B328" s="21" t="s">
        <v>795</v>
      </c>
      <c r="C328" s="22" t="s">
        <v>793</v>
      </c>
      <c r="D328" s="23" t="s">
        <v>796</v>
      </c>
      <c r="E328" s="22" t="s">
        <v>598</v>
      </c>
      <c r="F328" s="24">
        <v>5</v>
      </c>
      <c r="G328" s="25">
        <v>0</v>
      </c>
      <c r="H328" s="26">
        <f t="shared" ref="H328:H330" si="23">F328*G328</f>
        <v>0</v>
      </c>
      <c r="I328" s="6"/>
    </row>
    <row r="329" spans="2:9" ht="45" x14ac:dyDescent="0.25">
      <c r="B329" s="21" t="s">
        <v>797</v>
      </c>
      <c r="C329" s="22" t="s">
        <v>798</v>
      </c>
      <c r="D329" s="23" t="s">
        <v>799</v>
      </c>
      <c r="E329" s="22" t="s">
        <v>598</v>
      </c>
      <c r="F329" s="24">
        <v>7</v>
      </c>
      <c r="G329" s="25">
        <v>0</v>
      </c>
      <c r="H329" s="26">
        <f t="shared" si="23"/>
        <v>0</v>
      </c>
      <c r="I329" s="6"/>
    </row>
    <row r="330" spans="2:9" ht="45" x14ac:dyDescent="0.25">
      <c r="B330" s="21" t="s">
        <v>800</v>
      </c>
      <c r="C330" s="22" t="s">
        <v>801</v>
      </c>
      <c r="D330" s="23" t="s">
        <v>802</v>
      </c>
      <c r="E330" s="22" t="s">
        <v>207</v>
      </c>
      <c r="F330" s="24">
        <v>3</v>
      </c>
      <c r="G330" s="25">
        <v>0</v>
      </c>
      <c r="H330" s="26">
        <f t="shared" si="23"/>
        <v>0</v>
      </c>
      <c r="I330" s="6"/>
    </row>
    <row r="331" spans="2:9" ht="31.5" x14ac:dyDescent="0.25">
      <c r="B331" s="28" t="s">
        <v>37</v>
      </c>
      <c r="C331" s="29"/>
      <c r="D331" s="30" t="s">
        <v>803</v>
      </c>
      <c r="E331" s="31"/>
      <c r="F331" s="32"/>
      <c r="G331" s="33"/>
      <c r="H331" s="34">
        <f>SUM(H327:H330)</f>
        <v>0</v>
      </c>
      <c r="I331" s="6"/>
    </row>
    <row r="332" spans="2:9" ht="15.75" x14ac:dyDescent="0.25">
      <c r="B332" s="15" t="s">
        <v>804</v>
      </c>
      <c r="C332" s="16"/>
      <c r="D332" s="17" t="s">
        <v>805</v>
      </c>
      <c r="E332" s="16"/>
      <c r="F332" s="18"/>
      <c r="G332" s="19"/>
      <c r="H332" s="20"/>
      <c r="I332" s="6"/>
    </row>
    <row r="333" spans="2:9" ht="30" x14ac:dyDescent="0.25">
      <c r="B333" s="21" t="s">
        <v>806</v>
      </c>
      <c r="C333" s="22" t="s">
        <v>807</v>
      </c>
      <c r="D333" s="23" t="s">
        <v>808</v>
      </c>
      <c r="E333" s="22" t="s">
        <v>91</v>
      </c>
      <c r="F333" s="24">
        <v>78</v>
      </c>
      <c r="G333" s="25">
        <v>0</v>
      </c>
      <c r="H333" s="26">
        <f>F333*G333</f>
        <v>0</v>
      </c>
      <c r="I333" s="6"/>
    </row>
    <row r="334" spans="2:9" ht="45" x14ac:dyDescent="0.25">
      <c r="B334" s="21" t="s">
        <v>809</v>
      </c>
      <c r="C334" s="22" t="s">
        <v>810</v>
      </c>
      <c r="D334" s="23" t="s">
        <v>811</v>
      </c>
      <c r="E334" s="22" t="s">
        <v>91</v>
      </c>
      <c r="F334" s="24">
        <v>78</v>
      </c>
      <c r="G334" s="25">
        <v>0</v>
      </c>
      <c r="H334" s="26">
        <f t="shared" ref="H334:H338" si="24">F334*G334</f>
        <v>0</v>
      </c>
      <c r="I334" s="6"/>
    </row>
    <row r="335" spans="2:9" ht="30" x14ac:dyDescent="0.25">
      <c r="B335" s="21" t="s">
        <v>812</v>
      </c>
      <c r="C335" s="22" t="s">
        <v>813</v>
      </c>
      <c r="D335" s="23" t="s">
        <v>814</v>
      </c>
      <c r="E335" s="22" t="s">
        <v>91</v>
      </c>
      <c r="F335" s="24">
        <v>80</v>
      </c>
      <c r="G335" s="25">
        <v>0</v>
      </c>
      <c r="H335" s="26">
        <f t="shared" si="24"/>
        <v>0</v>
      </c>
      <c r="I335" s="6"/>
    </row>
    <row r="336" spans="2:9" ht="60" x14ac:dyDescent="0.25">
      <c r="B336" s="21" t="s">
        <v>815</v>
      </c>
      <c r="C336" s="22" t="s">
        <v>816</v>
      </c>
      <c r="D336" s="23" t="s">
        <v>817</v>
      </c>
      <c r="E336" s="22" t="s">
        <v>207</v>
      </c>
      <c r="F336" s="24">
        <v>2</v>
      </c>
      <c r="G336" s="25">
        <v>0</v>
      </c>
      <c r="H336" s="26">
        <f t="shared" si="24"/>
        <v>0</v>
      </c>
      <c r="I336" s="6"/>
    </row>
    <row r="337" spans="2:9" ht="45" x14ac:dyDescent="0.25">
      <c r="B337" s="21" t="s">
        <v>818</v>
      </c>
      <c r="C337" s="22" t="s">
        <v>819</v>
      </c>
      <c r="D337" s="23" t="s">
        <v>820</v>
      </c>
      <c r="E337" s="22" t="s">
        <v>207</v>
      </c>
      <c r="F337" s="24">
        <v>4</v>
      </c>
      <c r="G337" s="25">
        <v>0</v>
      </c>
      <c r="H337" s="26">
        <f t="shared" si="24"/>
        <v>0</v>
      </c>
      <c r="I337" s="6"/>
    </row>
    <row r="338" spans="2:9" ht="30" x14ac:dyDescent="0.25">
      <c r="B338" s="21" t="s">
        <v>821</v>
      </c>
      <c r="C338" s="22" t="s">
        <v>767</v>
      </c>
      <c r="D338" s="23" t="s">
        <v>822</v>
      </c>
      <c r="E338" s="22" t="s">
        <v>207</v>
      </c>
      <c r="F338" s="24">
        <v>1</v>
      </c>
      <c r="G338" s="25">
        <v>0</v>
      </c>
      <c r="H338" s="26">
        <f t="shared" si="24"/>
        <v>0</v>
      </c>
      <c r="I338" s="6"/>
    </row>
    <row r="339" spans="2:9" ht="31.5" x14ac:dyDescent="0.25">
      <c r="B339" s="28" t="s">
        <v>37</v>
      </c>
      <c r="C339" s="29"/>
      <c r="D339" s="30" t="s">
        <v>823</v>
      </c>
      <c r="E339" s="31"/>
      <c r="F339" s="32"/>
      <c r="G339" s="33"/>
      <c r="H339" s="34">
        <f>SUM(H333:H338)</f>
        <v>0</v>
      </c>
      <c r="I339" s="6"/>
    </row>
    <row r="340" spans="2:9" ht="15.75" x14ac:dyDescent="0.25">
      <c r="B340" s="15" t="s">
        <v>824</v>
      </c>
      <c r="C340" s="16"/>
      <c r="D340" s="17" t="s">
        <v>825</v>
      </c>
      <c r="E340" s="16"/>
      <c r="F340" s="18"/>
      <c r="G340" s="19"/>
      <c r="H340" s="20"/>
      <c r="I340" s="6"/>
    </row>
    <row r="341" spans="2:9" ht="30" x14ac:dyDescent="0.25">
      <c r="B341" s="21" t="s">
        <v>826</v>
      </c>
      <c r="C341" s="22" t="s">
        <v>807</v>
      </c>
      <c r="D341" s="23" t="s">
        <v>808</v>
      </c>
      <c r="E341" s="22" t="s">
        <v>91</v>
      </c>
      <c r="F341" s="24">
        <v>6</v>
      </c>
      <c r="G341" s="25">
        <v>0</v>
      </c>
      <c r="H341" s="26">
        <f>F341*G341</f>
        <v>0</v>
      </c>
      <c r="I341" s="6"/>
    </row>
    <row r="342" spans="2:9" ht="30" x14ac:dyDescent="0.25">
      <c r="B342" s="21" t="s">
        <v>827</v>
      </c>
      <c r="C342" s="22" t="s">
        <v>813</v>
      </c>
      <c r="D342" s="23" t="s">
        <v>828</v>
      </c>
      <c r="E342" s="22" t="s">
        <v>91</v>
      </c>
      <c r="F342" s="24">
        <v>7</v>
      </c>
      <c r="G342" s="25">
        <v>0</v>
      </c>
      <c r="H342" s="26">
        <f t="shared" ref="H342:H345" si="25">F342*G342</f>
        <v>0</v>
      </c>
      <c r="I342" s="6"/>
    </row>
    <row r="343" spans="2:9" ht="45" x14ac:dyDescent="0.25">
      <c r="B343" s="21" t="s">
        <v>829</v>
      </c>
      <c r="C343" s="22" t="s">
        <v>810</v>
      </c>
      <c r="D343" s="23" t="s">
        <v>811</v>
      </c>
      <c r="E343" s="22" t="s">
        <v>91</v>
      </c>
      <c r="F343" s="24">
        <v>6</v>
      </c>
      <c r="G343" s="25">
        <v>0</v>
      </c>
      <c r="H343" s="26">
        <f t="shared" si="25"/>
        <v>0</v>
      </c>
      <c r="I343" s="6"/>
    </row>
    <row r="344" spans="2:9" ht="60" x14ac:dyDescent="0.25">
      <c r="B344" s="21" t="s">
        <v>830</v>
      </c>
      <c r="C344" s="22" t="s">
        <v>816</v>
      </c>
      <c r="D344" s="23" t="s">
        <v>817</v>
      </c>
      <c r="E344" s="22" t="s">
        <v>207</v>
      </c>
      <c r="F344" s="24">
        <v>4</v>
      </c>
      <c r="G344" s="25">
        <v>0</v>
      </c>
      <c r="H344" s="26">
        <f t="shared" si="25"/>
        <v>0</v>
      </c>
      <c r="I344" s="6"/>
    </row>
    <row r="345" spans="2:9" ht="75" x14ac:dyDescent="0.25">
      <c r="B345" s="21" t="s">
        <v>831</v>
      </c>
      <c r="C345" s="22" t="s">
        <v>819</v>
      </c>
      <c r="D345" s="23" t="s">
        <v>832</v>
      </c>
      <c r="E345" s="22" t="s">
        <v>598</v>
      </c>
      <c r="F345" s="24">
        <v>1</v>
      </c>
      <c r="G345" s="25">
        <v>0</v>
      </c>
      <c r="H345" s="26">
        <f t="shared" si="25"/>
        <v>0</v>
      </c>
      <c r="I345" s="6"/>
    </row>
    <row r="346" spans="2:9" ht="31.5" x14ac:dyDescent="0.25">
      <c r="B346" s="28" t="s">
        <v>37</v>
      </c>
      <c r="C346" s="29"/>
      <c r="D346" s="30" t="s">
        <v>833</v>
      </c>
      <c r="E346" s="31"/>
      <c r="F346" s="32"/>
      <c r="G346" s="33"/>
      <c r="H346" s="34">
        <f>SUM(H341:H345)</f>
        <v>0</v>
      </c>
      <c r="I346" s="6"/>
    </row>
    <row r="347" spans="2:9" ht="15.75" x14ac:dyDescent="0.25">
      <c r="B347" s="15" t="s">
        <v>834</v>
      </c>
      <c r="C347" s="16"/>
      <c r="D347" s="17" t="s">
        <v>835</v>
      </c>
      <c r="E347" s="16"/>
      <c r="F347" s="18"/>
      <c r="G347" s="19"/>
      <c r="H347" s="20"/>
      <c r="I347" s="6"/>
    </row>
    <row r="348" spans="2:9" ht="45" x14ac:dyDescent="0.25">
      <c r="B348" s="21" t="s">
        <v>836</v>
      </c>
      <c r="C348" s="22" t="s">
        <v>837</v>
      </c>
      <c r="D348" s="23" t="s">
        <v>838</v>
      </c>
      <c r="E348" s="22" t="s">
        <v>207</v>
      </c>
      <c r="F348" s="24">
        <v>1</v>
      </c>
      <c r="G348" s="25">
        <v>0</v>
      </c>
      <c r="H348" s="26">
        <f>F348*G348</f>
        <v>0</v>
      </c>
      <c r="I348" s="6"/>
    </row>
    <row r="349" spans="2:9" ht="45" x14ac:dyDescent="0.25">
      <c r="B349" s="21" t="s">
        <v>839</v>
      </c>
      <c r="C349" s="22" t="s">
        <v>840</v>
      </c>
      <c r="D349" s="23" t="s">
        <v>841</v>
      </c>
      <c r="E349" s="22" t="s">
        <v>376</v>
      </c>
      <c r="F349" s="24">
        <v>1</v>
      </c>
      <c r="G349" s="25">
        <v>0</v>
      </c>
      <c r="H349" s="26">
        <f t="shared" ref="H349:H354" si="26">F349*G349</f>
        <v>0</v>
      </c>
      <c r="I349" s="6"/>
    </row>
    <row r="350" spans="2:9" ht="60" x14ac:dyDescent="0.25">
      <c r="B350" s="21" t="s">
        <v>842</v>
      </c>
      <c r="C350" s="22" t="s">
        <v>843</v>
      </c>
      <c r="D350" s="23" t="s">
        <v>844</v>
      </c>
      <c r="E350" s="22" t="s">
        <v>207</v>
      </c>
      <c r="F350" s="24">
        <v>18</v>
      </c>
      <c r="G350" s="25">
        <v>0</v>
      </c>
      <c r="H350" s="26">
        <f t="shared" si="26"/>
        <v>0</v>
      </c>
      <c r="I350" s="6"/>
    </row>
    <row r="351" spans="2:9" ht="30" x14ac:dyDescent="0.25">
      <c r="B351" s="21" t="s">
        <v>845</v>
      </c>
      <c r="C351" s="22" t="s">
        <v>846</v>
      </c>
      <c r="D351" s="23" t="s">
        <v>847</v>
      </c>
      <c r="E351" s="22" t="s">
        <v>91</v>
      </c>
      <c r="F351" s="24">
        <v>80</v>
      </c>
      <c r="G351" s="25">
        <v>0</v>
      </c>
      <c r="H351" s="26">
        <f t="shared" si="26"/>
        <v>0</v>
      </c>
      <c r="I351" s="6"/>
    </row>
    <row r="352" spans="2:9" ht="30" x14ac:dyDescent="0.25">
      <c r="B352" s="21" t="s">
        <v>848</v>
      </c>
      <c r="C352" s="22" t="s">
        <v>849</v>
      </c>
      <c r="D352" s="23" t="s">
        <v>850</v>
      </c>
      <c r="E352" s="22" t="s">
        <v>207</v>
      </c>
      <c r="F352" s="24">
        <v>40</v>
      </c>
      <c r="G352" s="25">
        <v>0</v>
      </c>
      <c r="H352" s="26">
        <f t="shared" si="26"/>
        <v>0</v>
      </c>
      <c r="I352" s="6"/>
    </row>
    <row r="353" spans="2:9" ht="30" x14ac:dyDescent="0.25">
      <c r="B353" s="21" t="s">
        <v>851</v>
      </c>
      <c r="C353" s="22" t="s">
        <v>849</v>
      </c>
      <c r="D353" s="23" t="s">
        <v>852</v>
      </c>
      <c r="E353" s="22" t="s">
        <v>207</v>
      </c>
      <c r="F353" s="24">
        <v>18</v>
      </c>
      <c r="G353" s="25">
        <v>0</v>
      </c>
      <c r="H353" s="26">
        <f t="shared" si="26"/>
        <v>0</v>
      </c>
      <c r="I353" s="6"/>
    </row>
    <row r="354" spans="2:9" ht="60" x14ac:dyDescent="0.25">
      <c r="B354" s="21" t="s">
        <v>853</v>
      </c>
      <c r="C354" s="22" t="s">
        <v>758</v>
      </c>
      <c r="D354" s="23" t="s">
        <v>854</v>
      </c>
      <c r="E354" s="22" t="s">
        <v>91</v>
      </c>
      <c r="F354" s="24">
        <v>28</v>
      </c>
      <c r="G354" s="25">
        <v>0</v>
      </c>
      <c r="H354" s="26">
        <f t="shared" si="26"/>
        <v>0</v>
      </c>
      <c r="I354" s="6"/>
    </row>
    <row r="355" spans="2:9" ht="31.5" x14ac:dyDescent="0.25">
      <c r="B355" s="28" t="s">
        <v>37</v>
      </c>
      <c r="C355" s="29"/>
      <c r="D355" s="30" t="s">
        <v>855</v>
      </c>
      <c r="E355" s="31"/>
      <c r="F355" s="32"/>
      <c r="G355" s="33"/>
      <c r="H355" s="34">
        <f>SUM(H348:H354)</f>
        <v>0</v>
      </c>
      <c r="I355" s="6"/>
    </row>
    <row r="356" spans="2:9" ht="15.75" x14ac:dyDescent="0.25">
      <c r="B356" s="15" t="s">
        <v>856</v>
      </c>
      <c r="C356" s="16"/>
      <c r="D356" s="17" t="s">
        <v>857</v>
      </c>
      <c r="E356" s="16"/>
      <c r="F356" s="18"/>
      <c r="G356" s="19"/>
      <c r="H356" s="20"/>
      <c r="I356" s="6"/>
    </row>
    <row r="357" spans="2:9" ht="45" x14ac:dyDescent="0.25">
      <c r="B357" s="21" t="s">
        <v>858</v>
      </c>
      <c r="C357" s="22" t="s">
        <v>859</v>
      </c>
      <c r="D357" s="23" t="s">
        <v>860</v>
      </c>
      <c r="E357" s="22" t="s">
        <v>91</v>
      </c>
      <c r="F357" s="24">
        <v>68</v>
      </c>
      <c r="G357" s="25">
        <v>0</v>
      </c>
      <c r="H357" s="26">
        <f>F357*G357</f>
        <v>0</v>
      </c>
      <c r="I357" s="6"/>
    </row>
    <row r="358" spans="2:9" ht="45" x14ac:dyDescent="0.25">
      <c r="B358" s="21" t="s">
        <v>861</v>
      </c>
      <c r="C358" s="22" t="s">
        <v>862</v>
      </c>
      <c r="D358" s="23" t="s">
        <v>863</v>
      </c>
      <c r="E358" s="22" t="s">
        <v>91</v>
      </c>
      <c r="F358" s="24">
        <v>16</v>
      </c>
      <c r="G358" s="25">
        <v>0</v>
      </c>
      <c r="H358" s="26">
        <f t="shared" ref="H358:H359" si="27">F358*G358</f>
        <v>0</v>
      </c>
      <c r="I358" s="6"/>
    </row>
    <row r="359" spans="2:9" ht="45" x14ac:dyDescent="0.25">
      <c r="B359" s="21" t="s">
        <v>864</v>
      </c>
      <c r="C359" s="22" t="s">
        <v>865</v>
      </c>
      <c r="D359" s="23" t="s">
        <v>866</v>
      </c>
      <c r="E359" s="22" t="s">
        <v>91</v>
      </c>
      <c r="F359" s="24">
        <v>60</v>
      </c>
      <c r="G359" s="25">
        <v>0</v>
      </c>
      <c r="H359" s="26">
        <f t="shared" si="27"/>
        <v>0</v>
      </c>
      <c r="I359" s="6"/>
    </row>
    <row r="360" spans="2:9" ht="31.5" x14ac:dyDescent="0.25">
      <c r="B360" s="28" t="s">
        <v>37</v>
      </c>
      <c r="C360" s="29"/>
      <c r="D360" s="17" t="s">
        <v>867</v>
      </c>
      <c r="E360" s="16"/>
      <c r="F360" s="18"/>
      <c r="G360" s="19"/>
      <c r="H360" s="20">
        <f>SUM(H357:H359)</f>
        <v>0</v>
      </c>
      <c r="I360" s="6"/>
    </row>
    <row r="361" spans="2:9" ht="31.5" x14ac:dyDescent="0.25">
      <c r="B361" s="28" t="s">
        <v>37</v>
      </c>
      <c r="C361" s="29"/>
      <c r="D361" s="11" t="s">
        <v>868</v>
      </c>
      <c r="E361" s="10"/>
      <c r="F361" s="12"/>
      <c r="G361" s="13"/>
      <c r="H361" s="14">
        <f>H314+H318+H325+H331+H339+H346+H355+H360</f>
        <v>0</v>
      </c>
      <c r="I361" s="6"/>
    </row>
    <row r="362" spans="2:9" ht="15.75" x14ac:dyDescent="0.25">
      <c r="B362" s="9" t="s">
        <v>869</v>
      </c>
      <c r="C362" s="10"/>
      <c r="D362" s="11" t="s">
        <v>870</v>
      </c>
      <c r="E362" s="10"/>
      <c r="F362" s="12"/>
      <c r="G362" s="13"/>
      <c r="H362" s="14"/>
      <c r="I362" s="6"/>
    </row>
    <row r="363" spans="2:9" ht="15.75" x14ac:dyDescent="0.25">
      <c r="B363" s="15" t="s">
        <v>871</v>
      </c>
      <c r="C363" s="16"/>
      <c r="D363" s="17" t="s">
        <v>872</v>
      </c>
      <c r="E363" s="16"/>
      <c r="F363" s="18"/>
      <c r="G363" s="19"/>
      <c r="H363" s="20"/>
      <c r="I363" s="6"/>
    </row>
    <row r="364" spans="2:9" ht="15.75" x14ac:dyDescent="0.25">
      <c r="B364" s="15" t="s">
        <v>873</v>
      </c>
      <c r="C364" s="16"/>
      <c r="D364" s="17" t="s">
        <v>874</v>
      </c>
      <c r="E364" s="16"/>
      <c r="F364" s="18"/>
      <c r="G364" s="19"/>
      <c r="H364" s="20"/>
      <c r="I364" s="6"/>
    </row>
    <row r="365" spans="2:9" ht="45" x14ac:dyDescent="0.25">
      <c r="B365" s="21" t="s">
        <v>875</v>
      </c>
      <c r="C365" s="22" t="s">
        <v>876</v>
      </c>
      <c r="D365" s="23" t="s">
        <v>877</v>
      </c>
      <c r="E365" s="22" t="s">
        <v>20</v>
      </c>
      <c r="F365" s="24">
        <v>202.9</v>
      </c>
      <c r="G365" s="25">
        <v>0</v>
      </c>
      <c r="H365" s="26">
        <f>F365*G365</f>
        <v>0</v>
      </c>
      <c r="I365" s="6"/>
    </row>
    <row r="366" spans="2:9" ht="45" x14ac:dyDescent="0.25">
      <c r="B366" s="21" t="s">
        <v>878</v>
      </c>
      <c r="C366" s="22" t="s">
        <v>83</v>
      </c>
      <c r="D366" s="23" t="s">
        <v>84</v>
      </c>
      <c r="E366" s="22" t="s">
        <v>20</v>
      </c>
      <c r="F366" s="24">
        <v>13.26</v>
      </c>
      <c r="G366" s="25">
        <v>0</v>
      </c>
      <c r="H366" s="26">
        <f t="shared" ref="H366:H374" si="28">F366*G366</f>
        <v>0</v>
      </c>
      <c r="I366" s="6"/>
    </row>
    <row r="367" spans="2:9" ht="45" x14ac:dyDescent="0.25">
      <c r="B367" s="21" t="s">
        <v>879</v>
      </c>
      <c r="C367" s="22" t="s">
        <v>880</v>
      </c>
      <c r="D367" s="23" t="s">
        <v>881</v>
      </c>
      <c r="E367" s="22" t="s">
        <v>20</v>
      </c>
      <c r="F367" s="24">
        <v>216.16</v>
      </c>
      <c r="G367" s="25">
        <v>0</v>
      </c>
      <c r="H367" s="26">
        <f t="shared" si="28"/>
        <v>0</v>
      </c>
      <c r="I367" s="6"/>
    </row>
    <row r="368" spans="2:9" ht="45" x14ac:dyDescent="0.25">
      <c r="B368" s="21" t="s">
        <v>882</v>
      </c>
      <c r="C368" s="22" t="s">
        <v>99</v>
      </c>
      <c r="D368" s="23" t="s">
        <v>100</v>
      </c>
      <c r="E368" s="22" t="s">
        <v>20</v>
      </c>
      <c r="F368" s="24">
        <v>109.21</v>
      </c>
      <c r="G368" s="25">
        <v>0</v>
      </c>
      <c r="H368" s="26">
        <f t="shared" si="28"/>
        <v>0</v>
      </c>
      <c r="I368" s="6"/>
    </row>
    <row r="369" spans="2:9" ht="45" x14ac:dyDescent="0.25">
      <c r="B369" s="21" t="s">
        <v>883</v>
      </c>
      <c r="C369" s="22" t="s">
        <v>884</v>
      </c>
      <c r="D369" s="23" t="s">
        <v>885</v>
      </c>
      <c r="E369" s="22" t="s">
        <v>20</v>
      </c>
      <c r="F369" s="24">
        <v>91.7</v>
      </c>
      <c r="G369" s="25">
        <v>0</v>
      </c>
      <c r="H369" s="26">
        <f t="shared" si="28"/>
        <v>0</v>
      </c>
      <c r="I369" s="6"/>
    </row>
    <row r="370" spans="2:9" ht="60" x14ac:dyDescent="0.25">
      <c r="B370" s="21" t="s">
        <v>886</v>
      </c>
      <c r="C370" s="22" t="s">
        <v>102</v>
      </c>
      <c r="D370" s="23" t="s">
        <v>103</v>
      </c>
      <c r="E370" s="22" t="s">
        <v>20</v>
      </c>
      <c r="F370" s="24">
        <v>12.21</v>
      </c>
      <c r="G370" s="25">
        <v>0</v>
      </c>
      <c r="H370" s="26">
        <f t="shared" si="28"/>
        <v>0</v>
      </c>
      <c r="I370" s="6"/>
    </row>
    <row r="371" spans="2:9" ht="60" x14ac:dyDescent="0.25">
      <c r="B371" s="21" t="s">
        <v>887</v>
      </c>
      <c r="C371" s="22" t="s">
        <v>888</v>
      </c>
      <c r="D371" s="23" t="s">
        <v>889</v>
      </c>
      <c r="E371" s="22" t="s">
        <v>20</v>
      </c>
      <c r="F371" s="24">
        <v>91.7</v>
      </c>
      <c r="G371" s="25">
        <v>0</v>
      </c>
      <c r="H371" s="26">
        <f t="shared" si="28"/>
        <v>0</v>
      </c>
      <c r="I371" s="6"/>
    </row>
    <row r="372" spans="2:9" ht="45" x14ac:dyDescent="0.25">
      <c r="B372" s="21" t="s">
        <v>890</v>
      </c>
      <c r="C372" s="22" t="s">
        <v>891</v>
      </c>
      <c r="D372" s="23" t="s">
        <v>892</v>
      </c>
      <c r="E372" s="22" t="s">
        <v>20</v>
      </c>
      <c r="F372" s="24">
        <v>97</v>
      </c>
      <c r="G372" s="25">
        <v>0</v>
      </c>
      <c r="H372" s="26">
        <f t="shared" si="28"/>
        <v>0</v>
      </c>
      <c r="I372" s="6"/>
    </row>
    <row r="373" spans="2:9" ht="45" x14ac:dyDescent="0.25">
      <c r="B373" s="21" t="s">
        <v>893</v>
      </c>
      <c r="C373" s="22" t="s">
        <v>894</v>
      </c>
      <c r="D373" s="23" t="s">
        <v>895</v>
      </c>
      <c r="E373" s="22" t="s">
        <v>20</v>
      </c>
      <c r="F373" s="24">
        <v>97</v>
      </c>
      <c r="G373" s="25">
        <v>0</v>
      </c>
      <c r="H373" s="26">
        <f t="shared" si="28"/>
        <v>0</v>
      </c>
      <c r="I373" s="6"/>
    </row>
    <row r="374" spans="2:9" ht="60" x14ac:dyDescent="0.25">
      <c r="B374" s="21" t="s">
        <v>896</v>
      </c>
      <c r="C374" s="22" t="s">
        <v>897</v>
      </c>
      <c r="D374" s="23" t="s">
        <v>898</v>
      </c>
      <c r="E374" s="22" t="s">
        <v>20</v>
      </c>
      <c r="F374" s="24">
        <v>97</v>
      </c>
      <c r="G374" s="25">
        <v>0</v>
      </c>
      <c r="H374" s="26">
        <f t="shared" si="28"/>
        <v>0</v>
      </c>
      <c r="I374" s="6"/>
    </row>
    <row r="375" spans="2:9" ht="15.75" x14ac:dyDescent="0.25">
      <c r="B375" s="28" t="s">
        <v>37</v>
      </c>
      <c r="C375" s="29"/>
      <c r="D375" s="17" t="s">
        <v>899</v>
      </c>
      <c r="E375" s="16"/>
      <c r="F375" s="18"/>
      <c r="G375" s="19"/>
      <c r="H375" s="20">
        <f>SUM(H365:H374)</f>
        <v>0</v>
      </c>
      <c r="I375" s="6"/>
    </row>
    <row r="376" spans="2:9" ht="15.75" x14ac:dyDescent="0.25">
      <c r="B376" s="15" t="s">
        <v>900</v>
      </c>
      <c r="C376" s="16"/>
      <c r="D376" s="17" t="s">
        <v>901</v>
      </c>
      <c r="E376" s="16"/>
      <c r="F376" s="18"/>
      <c r="G376" s="19"/>
      <c r="H376" s="20"/>
      <c r="I376" s="6"/>
    </row>
    <row r="377" spans="2:9" ht="45" x14ac:dyDescent="0.25">
      <c r="B377" s="21" t="s">
        <v>902</v>
      </c>
      <c r="C377" s="22" t="s">
        <v>903</v>
      </c>
      <c r="D377" s="23" t="s">
        <v>904</v>
      </c>
      <c r="E377" s="22" t="s">
        <v>91</v>
      </c>
      <c r="F377" s="24">
        <v>71.8</v>
      </c>
      <c r="G377" s="25">
        <v>0</v>
      </c>
      <c r="H377" s="26">
        <f>F377*G377</f>
        <v>0</v>
      </c>
      <c r="I377" s="6"/>
    </row>
    <row r="378" spans="2:9" ht="45" x14ac:dyDescent="0.25">
      <c r="B378" s="21" t="s">
        <v>905</v>
      </c>
      <c r="C378" s="22" t="s">
        <v>89</v>
      </c>
      <c r="D378" s="23" t="s">
        <v>906</v>
      </c>
      <c r="E378" s="22" t="s">
        <v>91</v>
      </c>
      <c r="F378" s="24">
        <v>10.5</v>
      </c>
      <c r="G378" s="25">
        <v>0</v>
      </c>
      <c r="H378" s="26">
        <f t="shared" ref="H378:H385" si="29">F378*G378</f>
        <v>0</v>
      </c>
      <c r="I378" s="6"/>
    </row>
    <row r="379" spans="2:9" ht="45" x14ac:dyDescent="0.25">
      <c r="B379" s="21" t="s">
        <v>907</v>
      </c>
      <c r="C379" s="22" t="s">
        <v>93</v>
      </c>
      <c r="D379" s="23" t="s">
        <v>908</v>
      </c>
      <c r="E379" s="22" t="s">
        <v>27</v>
      </c>
      <c r="F379" s="24">
        <v>5.09</v>
      </c>
      <c r="G379" s="25">
        <v>0</v>
      </c>
      <c r="H379" s="26">
        <f t="shared" si="29"/>
        <v>0</v>
      </c>
      <c r="I379" s="6"/>
    </row>
    <row r="380" spans="2:9" ht="45" x14ac:dyDescent="0.25">
      <c r="B380" s="21" t="s">
        <v>909</v>
      </c>
      <c r="C380" s="22" t="s">
        <v>910</v>
      </c>
      <c r="D380" s="23" t="s">
        <v>911</v>
      </c>
      <c r="E380" s="22" t="s">
        <v>91</v>
      </c>
      <c r="F380" s="24">
        <v>71.8</v>
      </c>
      <c r="G380" s="25">
        <v>0</v>
      </c>
      <c r="H380" s="26">
        <f t="shared" si="29"/>
        <v>0</v>
      </c>
      <c r="I380" s="6"/>
    </row>
    <row r="381" spans="2:9" ht="45" x14ac:dyDescent="0.25">
      <c r="B381" s="21" t="s">
        <v>912</v>
      </c>
      <c r="C381" s="22" t="s">
        <v>913</v>
      </c>
      <c r="D381" s="23" t="s">
        <v>914</v>
      </c>
      <c r="E381" s="22" t="s">
        <v>91</v>
      </c>
      <c r="F381" s="24">
        <v>8</v>
      </c>
      <c r="G381" s="25">
        <v>0</v>
      </c>
      <c r="H381" s="26">
        <f t="shared" si="29"/>
        <v>0</v>
      </c>
      <c r="I381" s="6"/>
    </row>
    <row r="382" spans="2:9" ht="45" x14ac:dyDescent="0.25">
      <c r="B382" s="21" t="s">
        <v>915</v>
      </c>
      <c r="C382" s="22" t="s">
        <v>96</v>
      </c>
      <c r="D382" s="23" t="s">
        <v>97</v>
      </c>
      <c r="E382" s="22" t="s">
        <v>91</v>
      </c>
      <c r="F382" s="24">
        <v>10.5</v>
      </c>
      <c r="G382" s="25">
        <v>0</v>
      </c>
      <c r="H382" s="26">
        <f t="shared" si="29"/>
        <v>0</v>
      </c>
      <c r="I382" s="6"/>
    </row>
    <row r="383" spans="2:9" ht="45" x14ac:dyDescent="0.25">
      <c r="B383" s="21" t="s">
        <v>916</v>
      </c>
      <c r="C383" s="22" t="s">
        <v>105</v>
      </c>
      <c r="D383" s="23" t="s">
        <v>917</v>
      </c>
      <c r="E383" s="22" t="s">
        <v>20</v>
      </c>
      <c r="F383" s="24">
        <v>91.7</v>
      </c>
      <c r="G383" s="25">
        <v>0</v>
      </c>
      <c r="H383" s="26">
        <f t="shared" si="29"/>
        <v>0</v>
      </c>
      <c r="I383" s="6"/>
    </row>
    <row r="384" spans="2:9" ht="45" x14ac:dyDescent="0.25">
      <c r="B384" s="21" t="s">
        <v>918</v>
      </c>
      <c r="C384" s="22" t="s">
        <v>105</v>
      </c>
      <c r="D384" s="23" t="s">
        <v>106</v>
      </c>
      <c r="E384" s="22" t="s">
        <v>20</v>
      </c>
      <c r="F384" s="24">
        <v>12.21</v>
      </c>
      <c r="G384" s="25">
        <v>0</v>
      </c>
      <c r="H384" s="26">
        <f t="shared" si="29"/>
        <v>0</v>
      </c>
      <c r="I384" s="6"/>
    </row>
    <row r="385" spans="2:9" ht="60" x14ac:dyDescent="0.25">
      <c r="B385" s="21" t="s">
        <v>919</v>
      </c>
      <c r="C385" s="22" t="s">
        <v>920</v>
      </c>
      <c r="D385" s="23" t="s">
        <v>921</v>
      </c>
      <c r="E385" s="22" t="s">
        <v>20</v>
      </c>
      <c r="F385" s="24">
        <v>97</v>
      </c>
      <c r="G385" s="25">
        <v>0</v>
      </c>
      <c r="H385" s="26">
        <f t="shared" si="29"/>
        <v>0</v>
      </c>
      <c r="I385" s="6"/>
    </row>
    <row r="386" spans="2:9" ht="15.75" x14ac:dyDescent="0.25">
      <c r="B386" s="28" t="s">
        <v>37</v>
      </c>
      <c r="C386" s="29"/>
      <c r="D386" s="36" t="s">
        <v>922</v>
      </c>
      <c r="E386" s="29"/>
      <c r="F386" s="37"/>
      <c r="G386" s="38"/>
      <c r="H386" s="39">
        <f>SUM(H377:H385)</f>
        <v>0</v>
      </c>
      <c r="I386" s="6"/>
    </row>
    <row r="387" spans="2:9" ht="15.75" x14ac:dyDescent="0.25">
      <c r="B387" s="28" t="s">
        <v>37</v>
      </c>
      <c r="C387" s="29"/>
      <c r="D387" s="17" t="s">
        <v>923</v>
      </c>
      <c r="E387" s="16"/>
      <c r="F387" s="18"/>
      <c r="G387" s="19"/>
      <c r="H387" s="20">
        <f>H375+H386</f>
        <v>0</v>
      </c>
      <c r="I387" s="6"/>
    </row>
    <row r="388" spans="2:9" ht="15.75" x14ac:dyDescent="0.25">
      <c r="B388" s="15" t="s">
        <v>924</v>
      </c>
      <c r="C388" s="16"/>
      <c r="D388" s="17" t="s">
        <v>925</v>
      </c>
      <c r="E388" s="16"/>
      <c r="F388" s="18"/>
      <c r="G388" s="19"/>
      <c r="H388" s="20"/>
      <c r="I388" s="6"/>
    </row>
    <row r="389" spans="2:9" ht="60" x14ac:dyDescent="0.25">
      <c r="B389" s="21" t="s">
        <v>926</v>
      </c>
      <c r="C389" s="22" t="s">
        <v>927</v>
      </c>
      <c r="D389" s="23" t="s">
        <v>928</v>
      </c>
      <c r="E389" s="22" t="s">
        <v>929</v>
      </c>
      <c r="F389" s="24">
        <v>26</v>
      </c>
      <c r="G389" s="25">
        <v>0</v>
      </c>
      <c r="H389" s="26">
        <f>F389*G389</f>
        <v>0</v>
      </c>
      <c r="I389" s="6"/>
    </row>
    <row r="390" spans="2:9" ht="90" x14ac:dyDescent="0.25">
      <c r="B390" s="21" t="s">
        <v>930</v>
      </c>
      <c r="C390" s="22" t="s">
        <v>931</v>
      </c>
      <c r="D390" s="23" t="s">
        <v>932</v>
      </c>
      <c r="E390" s="22" t="s">
        <v>27</v>
      </c>
      <c r="F390" s="24">
        <v>4.95</v>
      </c>
      <c r="G390" s="25">
        <v>0</v>
      </c>
      <c r="H390" s="26">
        <f t="shared" ref="H390:H401" si="30">F390*G390</f>
        <v>0</v>
      </c>
      <c r="I390" s="6"/>
    </row>
    <row r="391" spans="2:9" ht="75" x14ac:dyDescent="0.25">
      <c r="B391" s="21" t="s">
        <v>933</v>
      </c>
      <c r="C391" s="22" t="s">
        <v>934</v>
      </c>
      <c r="D391" s="23" t="s">
        <v>935</v>
      </c>
      <c r="E391" s="22" t="s">
        <v>27</v>
      </c>
      <c r="F391" s="24">
        <v>4.9800000000000004</v>
      </c>
      <c r="G391" s="25">
        <v>0</v>
      </c>
      <c r="H391" s="26">
        <f t="shared" si="30"/>
        <v>0</v>
      </c>
      <c r="I391" s="6"/>
    </row>
    <row r="392" spans="2:9" ht="45" x14ac:dyDescent="0.25">
      <c r="B392" s="21" t="s">
        <v>936</v>
      </c>
      <c r="C392" s="22" t="s">
        <v>937</v>
      </c>
      <c r="D392" s="23" t="s">
        <v>938</v>
      </c>
      <c r="E392" s="22" t="s">
        <v>119</v>
      </c>
      <c r="F392" s="24">
        <v>26</v>
      </c>
      <c r="G392" s="25">
        <v>0</v>
      </c>
      <c r="H392" s="26">
        <f t="shared" si="30"/>
        <v>0</v>
      </c>
      <c r="I392" s="6"/>
    </row>
    <row r="393" spans="2:9" ht="45" x14ac:dyDescent="0.25">
      <c r="B393" s="21" t="s">
        <v>939</v>
      </c>
      <c r="C393" s="22" t="s">
        <v>940</v>
      </c>
      <c r="D393" s="23" t="s">
        <v>941</v>
      </c>
      <c r="E393" s="22" t="s">
        <v>27</v>
      </c>
      <c r="F393" s="24">
        <v>0.45</v>
      </c>
      <c r="G393" s="25">
        <v>0</v>
      </c>
      <c r="H393" s="26">
        <f t="shared" si="30"/>
        <v>0</v>
      </c>
      <c r="I393" s="6"/>
    </row>
    <row r="394" spans="2:9" ht="75" x14ac:dyDescent="0.25">
      <c r="B394" s="21" t="s">
        <v>942</v>
      </c>
      <c r="C394" s="22" t="s">
        <v>943</v>
      </c>
      <c r="D394" s="23" t="s">
        <v>944</v>
      </c>
      <c r="E394" s="22" t="s">
        <v>20</v>
      </c>
      <c r="F394" s="24">
        <v>3.02</v>
      </c>
      <c r="G394" s="25">
        <v>0</v>
      </c>
      <c r="H394" s="26">
        <f t="shared" si="30"/>
        <v>0</v>
      </c>
      <c r="I394" s="6"/>
    </row>
    <row r="395" spans="2:9" ht="45" x14ac:dyDescent="0.25">
      <c r="B395" s="21" t="s">
        <v>945</v>
      </c>
      <c r="C395" s="22" t="s">
        <v>946</v>
      </c>
      <c r="D395" s="23" t="s">
        <v>947</v>
      </c>
      <c r="E395" s="22" t="s">
        <v>59</v>
      </c>
      <c r="F395" s="24">
        <v>0.08</v>
      </c>
      <c r="G395" s="25">
        <v>0</v>
      </c>
      <c r="H395" s="26">
        <f t="shared" si="30"/>
        <v>0</v>
      </c>
      <c r="I395" s="6"/>
    </row>
    <row r="396" spans="2:9" ht="60" x14ac:dyDescent="0.25">
      <c r="B396" s="21" t="s">
        <v>948</v>
      </c>
      <c r="C396" s="22" t="s">
        <v>949</v>
      </c>
      <c r="D396" s="23" t="s">
        <v>950</v>
      </c>
      <c r="E396" s="22" t="s">
        <v>20</v>
      </c>
      <c r="F396" s="24">
        <v>18.420000000000002</v>
      </c>
      <c r="G396" s="25">
        <v>0</v>
      </c>
      <c r="H396" s="26">
        <f t="shared" si="30"/>
        <v>0</v>
      </c>
      <c r="I396" s="6"/>
    </row>
    <row r="397" spans="2:9" ht="60" x14ac:dyDescent="0.25">
      <c r="B397" s="21" t="s">
        <v>951</v>
      </c>
      <c r="C397" s="22" t="s">
        <v>952</v>
      </c>
      <c r="D397" s="23" t="s">
        <v>953</v>
      </c>
      <c r="E397" s="22" t="s">
        <v>20</v>
      </c>
      <c r="F397" s="24">
        <v>52.32</v>
      </c>
      <c r="G397" s="25">
        <v>0</v>
      </c>
      <c r="H397" s="26">
        <f t="shared" si="30"/>
        <v>0</v>
      </c>
      <c r="I397" s="6"/>
    </row>
    <row r="398" spans="2:9" ht="45" x14ac:dyDescent="0.25">
      <c r="B398" s="21" t="s">
        <v>954</v>
      </c>
      <c r="C398" s="22" t="s">
        <v>955</v>
      </c>
      <c r="D398" s="23" t="s">
        <v>956</v>
      </c>
      <c r="E398" s="22" t="s">
        <v>20</v>
      </c>
      <c r="F398" s="24">
        <v>21.36</v>
      </c>
      <c r="G398" s="25">
        <v>0</v>
      </c>
      <c r="H398" s="26">
        <f t="shared" si="30"/>
        <v>0</v>
      </c>
      <c r="I398" s="6"/>
    </row>
    <row r="399" spans="2:9" ht="120" x14ac:dyDescent="0.25">
      <c r="B399" s="21" t="s">
        <v>957</v>
      </c>
      <c r="C399" s="22" t="s">
        <v>958</v>
      </c>
      <c r="D399" s="23" t="s">
        <v>959</v>
      </c>
      <c r="E399" s="22" t="s">
        <v>20</v>
      </c>
      <c r="F399" s="24">
        <v>7.03</v>
      </c>
      <c r="G399" s="25">
        <v>0</v>
      </c>
      <c r="H399" s="26">
        <f t="shared" si="30"/>
        <v>0</v>
      </c>
      <c r="I399" s="6"/>
    </row>
    <row r="400" spans="2:9" ht="75" x14ac:dyDescent="0.25">
      <c r="B400" s="21" t="s">
        <v>960</v>
      </c>
      <c r="C400" s="22" t="s">
        <v>961</v>
      </c>
      <c r="D400" s="23" t="s">
        <v>962</v>
      </c>
      <c r="E400" s="22" t="s">
        <v>20</v>
      </c>
      <c r="F400" s="24">
        <v>1.57</v>
      </c>
      <c r="G400" s="25">
        <v>0</v>
      </c>
      <c r="H400" s="26">
        <f t="shared" si="30"/>
        <v>0</v>
      </c>
      <c r="I400" s="6"/>
    </row>
    <row r="401" spans="2:9" ht="45" x14ac:dyDescent="0.25">
      <c r="B401" s="21" t="s">
        <v>963</v>
      </c>
      <c r="C401" s="22" t="s">
        <v>964</v>
      </c>
      <c r="D401" s="23" t="s">
        <v>965</v>
      </c>
      <c r="E401" s="22" t="s">
        <v>20</v>
      </c>
      <c r="F401" s="24">
        <v>7.76</v>
      </c>
      <c r="G401" s="25">
        <v>0</v>
      </c>
      <c r="H401" s="26">
        <f t="shared" si="30"/>
        <v>0</v>
      </c>
      <c r="I401" s="6"/>
    </row>
    <row r="402" spans="2:9" ht="15.75" x14ac:dyDescent="0.25">
      <c r="B402" s="28" t="s">
        <v>37</v>
      </c>
      <c r="C402" s="29"/>
      <c r="D402" s="17" t="s">
        <v>966</v>
      </c>
      <c r="E402" s="16"/>
      <c r="F402" s="18"/>
      <c r="G402" s="19"/>
      <c r="H402" s="20">
        <f>SUM(H389:H401)</f>
        <v>0</v>
      </c>
      <c r="I402" s="6"/>
    </row>
    <row r="403" spans="2:9" ht="15.75" x14ac:dyDescent="0.25">
      <c r="B403" s="15" t="s">
        <v>967</v>
      </c>
      <c r="C403" s="16"/>
      <c r="D403" s="17" t="s">
        <v>968</v>
      </c>
      <c r="E403" s="16"/>
      <c r="F403" s="18"/>
      <c r="G403" s="19"/>
      <c r="H403" s="20"/>
      <c r="I403" s="6"/>
    </row>
    <row r="404" spans="2:9" ht="30" x14ac:dyDescent="0.25">
      <c r="B404" s="21" t="s">
        <v>969</v>
      </c>
      <c r="C404" s="22" t="s">
        <v>970</v>
      </c>
      <c r="D404" s="23" t="s">
        <v>971</v>
      </c>
      <c r="E404" s="22" t="s">
        <v>20</v>
      </c>
      <c r="F404" s="24">
        <v>763.2</v>
      </c>
      <c r="G404" s="25">
        <v>0</v>
      </c>
      <c r="H404" s="26">
        <f>F404*G404</f>
        <v>0</v>
      </c>
      <c r="I404" s="6"/>
    </row>
    <row r="405" spans="2:9" ht="45" x14ac:dyDescent="0.25">
      <c r="B405" s="21" t="s">
        <v>972</v>
      </c>
      <c r="C405" s="22" t="s">
        <v>973</v>
      </c>
      <c r="D405" s="23" t="s">
        <v>974</v>
      </c>
      <c r="E405" s="22" t="s">
        <v>20</v>
      </c>
      <c r="F405" s="24">
        <v>763.2</v>
      </c>
      <c r="G405" s="25">
        <v>0</v>
      </c>
      <c r="H405" s="26">
        <f>F405*G405</f>
        <v>0</v>
      </c>
      <c r="I405" s="6"/>
    </row>
    <row r="406" spans="2:9" ht="15.75" x14ac:dyDescent="0.25">
      <c r="B406" s="28" t="s">
        <v>37</v>
      </c>
      <c r="C406" s="29"/>
      <c r="D406" s="17" t="s">
        <v>975</v>
      </c>
      <c r="E406" s="16"/>
      <c r="F406" s="18"/>
      <c r="G406" s="19"/>
      <c r="H406" s="20">
        <f>SUM(H404:H405)</f>
        <v>0</v>
      </c>
      <c r="I406" s="6"/>
    </row>
    <row r="407" spans="2:9" ht="32.25" thickBot="1" x14ac:dyDescent="0.3">
      <c r="B407" s="28" t="s">
        <v>37</v>
      </c>
      <c r="C407" s="29"/>
      <c r="D407" s="11" t="s">
        <v>976</v>
      </c>
      <c r="E407" s="10"/>
      <c r="F407" s="12"/>
      <c r="G407" s="13"/>
      <c r="H407" s="14">
        <f>H387+H402+H406</f>
        <v>0</v>
      </c>
      <c r="I407" s="6"/>
    </row>
    <row r="408" spans="2:9" ht="17.25" thickTop="1" thickBot="1" x14ac:dyDescent="0.3">
      <c r="B408" s="40" t="s">
        <v>977</v>
      </c>
      <c r="C408" s="41" t="s">
        <v>977</v>
      </c>
      <c r="D408" s="42" t="s">
        <v>978</v>
      </c>
      <c r="E408" s="43"/>
      <c r="F408" s="43"/>
      <c r="G408" s="44"/>
      <c r="H408" s="45">
        <f>H161+H177+H309+H361+H407</f>
        <v>0</v>
      </c>
      <c r="I408" s="6"/>
    </row>
    <row r="409" spans="2:9" ht="17.25" thickTop="1" thickBot="1" x14ac:dyDescent="0.3">
      <c r="B409" s="46"/>
      <c r="C409" s="46"/>
      <c r="D409" s="42" t="s">
        <v>979</v>
      </c>
      <c r="E409" s="47" t="s">
        <v>980</v>
      </c>
      <c r="F409" s="47" t="s">
        <v>981</v>
      </c>
      <c r="G409" s="48">
        <v>23</v>
      </c>
      <c r="H409" s="45">
        <f>H408*23%</f>
        <v>0</v>
      </c>
      <c r="I409" s="6"/>
    </row>
    <row r="410" spans="2:9" ht="17.25" thickTop="1" thickBot="1" x14ac:dyDescent="0.3">
      <c r="B410" s="46"/>
      <c r="C410" s="46"/>
      <c r="D410" s="42" t="s">
        <v>982</v>
      </c>
      <c r="E410" s="49"/>
      <c r="F410" s="49"/>
      <c r="G410" s="50"/>
      <c r="H410" s="45">
        <f>H409+H408</f>
        <v>0</v>
      </c>
      <c r="I410" s="6"/>
    </row>
    <row r="411" spans="2:9" ht="16.5" thickTop="1" x14ac:dyDescent="0.25">
      <c r="B411" s="6"/>
      <c r="C411" s="6"/>
      <c r="D411" s="6"/>
      <c r="E411" s="6"/>
      <c r="F411" s="6"/>
      <c r="G411" s="6"/>
      <c r="H411" s="6"/>
      <c r="I411" s="6"/>
    </row>
    <row r="412" spans="2:9" ht="15.75" x14ac:dyDescent="0.25">
      <c r="B412" s="6"/>
      <c r="C412" s="6"/>
      <c r="D412" s="6"/>
      <c r="E412" s="6"/>
      <c r="F412" s="6"/>
      <c r="G412" s="6"/>
      <c r="H412" s="6"/>
      <c r="I412" s="6"/>
    </row>
    <row r="413" spans="2:9" ht="15.75" x14ac:dyDescent="0.25">
      <c r="B413" s="6"/>
      <c r="C413" s="6"/>
      <c r="D413" s="6"/>
      <c r="E413" s="6"/>
      <c r="F413" s="6"/>
      <c r="G413" s="6"/>
      <c r="H413" s="6"/>
      <c r="I413" s="6"/>
    </row>
    <row r="414" spans="2:9" s="2" customFormat="1" ht="15" x14ac:dyDescent="0.25">
      <c r="B414" s="51"/>
      <c r="C414" s="51"/>
      <c r="D414" s="52" t="s">
        <v>984</v>
      </c>
      <c r="E414" s="51"/>
      <c r="F414" s="51"/>
      <c r="G414" s="64" t="s">
        <v>985</v>
      </c>
      <c r="H414" s="64"/>
      <c r="I414" s="53"/>
    </row>
    <row r="415" spans="2:9" ht="15.75" x14ac:dyDescent="0.25">
      <c r="B415" s="6"/>
      <c r="C415" s="6"/>
      <c r="D415" s="6"/>
      <c r="E415" s="6"/>
      <c r="F415" s="6"/>
      <c r="G415" s="6"/>
      <c r="H415" s="6"/>
      <c r="I415" s="6"/>
    </row>
    <row r="416" spans="2:9" ht="15.75" x14ac:dyDescent="0.25">
      <c r="B416" s="6"/>
      <c r="C416" s="6"/>
      <c r="D416" s="6"/>
      <c r="E416" s="6"/>
      <c r="F416" s="6"/>
      <c r="G416" s="6"/>
      <c r="H416" s="6"/>
      <c r="I416" s="6"/>
    </row>
    <row r="417" spans="2:9" ht="15.75" x14ac:dyDescent="0.25">
      <c r="B417" s="61" t="s">
        <v>986</v>
      </c>
      <c r="C417" s="61"/>
      <c r="D417" s="61"/>
      <c r="E417" s="61"/>
      <c r="F417" s="61"/>
      <c r="G417" s="61"/>
      <c r="H417" s="61"/>
      <c r="I417" s="6"/>
    </row>
    <row r="418" spans="2:9" ht="28.5" x14ac:dyDescent="0.25">
      <c r="B418" s="58" t="s">
        <v>987</v>
      </c>
      <c r="C418" s="59"/>
      <c r="D418" s="60"/>
      <c r="E418" s="58" t="s">
        <v>988</v>
      </c>
      <c r="F418" s="59"/>
      <c r="G418" s="60"/>
      <c r="H418" s="54" t="s">
        <v>989</v>
      </c>
      <c r="I418" s="6"/>
    </row>
    <row r="419" spans="2:9" ht="15" x14ac:dyDescent="0.25">
      <c r="B419" s="56" t="s">
        <v>990</v>
      </c>
      <c r="C419" s="56"/>
      <c r="D419" s="57"/>
      <c r="E419" s="58" t="s">
        <v>999</v>
      </c>
      <c r="F419" s="59"/>
      <c r="G419" s="60"/>
      <c r="H419" s="55"/>
    </row>
    <row r="420" spans="2:9" s="2" customFormat="1" ht="17.25" customHeight="1" x14ac:dyDescent="0.25">
      <c r="B420" s="56" t="s">
        <v>991</v>
      </c>
      <c r="C420" s="56"/>
      <c r="D420" s="57"/>
      <c r="E420" s="58" t="s">
        <v>992</v>
      </c>
      <c r="F420" s="59"/>
      <c r="G420" s="60"/>
      <c r="H420" s="55"/>
      <c r="I420" s="3"/>
    </row>
    <row r="421" spans="2:9" s="2" customFormat="1" ht="17.25" customHeight="1" x14ac:dyDescent="0.25">
      <c r="B421" s="56" t="s">
        <v>993</v>
      </c>
      <c r="C421" s="56"/>
      <c r="D421" s="57"/>
      <c r="E421" s="58" t="s">
        <v>1000</v>
      </c>
      <c r="F421" s="59"/>
      <c r="G421" s="60"/>
      <c r="H421" s="55"/>
      <c r="I421" s="3"/>
    </row>
    <row r="422" spans="2:9" ht="15" x14ac:dyDescent="0.25">
      <c r="B422" s="56" t="s">
        <v>994</v>
      </c>
      <c r="C422" s="56"/>
      <c r="D422" s="57"/>
      <c r="E422" s="58" t="s">
        <v>995</v>
      </c>
      <c r="F422" s="59"/>
      <c r="G422" s="60"/>
      <c r="H422" s="55"/>
    </row>
  </sheetData>
  <sheetProtection algorithmName="SHA-512" hashValue="tZxEGOQ2N1lnB4efVB3YpHMIPZhMfpzsdX3seKv9nXmc5i45IxDOPmsWPTGeQqd5+mvscY2aQsYplkdRmtcmQQ==" saltValue="CXCOc2NkDXiP1K15I7TBag==" spinCount="100000" sheet="1" objects="1" scenarios="1"/>
  <mergeCells count="14">
    <mergeCell ref="B1:H1"/>
    <mergeCell ref="B2:H2"/>
    <mergeCell ref="G414:H414"/>
    <mergeCell ref="B417:H417"/>
    <mergeCell ref="B418:D418"/>
    <mergeCell ref="E418:G418"/>
    <mergeCell ref="B419:D419"/>
    <mergeCell ref="E419:G419"/>
    <mergeCell ref="B420:D420"/>
    <mergeCell ref="E420:G420"/>
    <mergeCell ref="B421:D421"/>
    <mergeCell ref="E421:G421"/>
    <mergeCell ref="B422:D422"/>
    <mergeCell ref="E422:G422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Zygmunt Cichy - Nadleśnictwo Bircza</dc:creator>
  <cp:lastModifiedBy>Marcin Grygier - Nadleśnictwo Bircza</cp:lastModifiedBy>
  <dcterms:created xsi:type="dcterms:W3CDTF">2015-06-05T18:19:34Z</dcterms:created>
  <dcterms:modified xsi:type="dcterms:W3CDTF">2025-04-02T09:37:13Z</dcterms:modified>
</cp:coreProperties>
</file>