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L:\Leasing\dane do przetargu\"/>
    </mc:Choice>
  </mc:AlternateContent>
  <xr:revisionPtr revIDLastSave="0" documentId="13_ncr:1_{10B5FBA9-D9C6-4152-8274-10FF463EFF29}" xr6:coauthVersionLast="47" xr6:coauthVersionMax="47" xr10:uidLastSave="{00000000-0000-0000-0000-000000000000}"/>
  <bookViews>
    <workbookView xWindow="-25125" yWindow="2085" windowWidth="21600" windowHeight="11295" activeTab="1" xr2:uid="{00000000-000D-0000-FFFF-FFFF00000000}"/>
  </bookViews>
  <sheets>
    <sheet name="10.2024" sheetId="1" r:id="rId1"/>
    <sheet name="12.202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F11" i="2"/>
  <c r="F15" i="2" s="1"/>
  <c r="E11" i="2"/>
  <c r="F10" i="2"/>
  <c r="F9" i="2"/>
  <c r="F8" i="2"/>
  <c r="G11" i="1"/>
  <c r="E11" i="1"/>
  <c r="F10" i="1"/>
  <c r="F9" i="1"/>
  <c r="F8" i="1"/>
  <c r="F11" i="1" s="1"/>
  <c r="F15" i="1" s="1"/>
</calcChain>
</file>

<file path=xl/sharedStrings.xml><?xml version="1.0" encoding="utf-8"?>
<sst xmlns="http://schemas.openxmlformats.org/spreadsheetml/2006/main" count="74" uniqueCount="32">
  <si>
    <t>Zestawienie pożyczek i kredytów  na dzień 31.10.2024r.</t>
  </si>
  <si>
    <t>Nazwa pożyczkodawcy</t>
  </si>
  <si>
    <t>Rodzaj produktu</t>
  </si>
  <si>
    <t>Kwota przyznana</t>
  </si>
  <si>
    <t>Kwota pozostająca do spłaty</t>
  </si>
  <si>
    <t>Wysokość raty</t>
  </si>
  <si>
    <t>Miesiące spłat</t>
  </si>
  <si>
    <t xml:space="preserve">Pożyczki WFOŚ i GW </t>
  </si>
  <si>
    <t>1.</t>
  </si>
  <si>
    <t>WFOŚiGW    30/P/OZ/LG/2009</t>
  </si>
  <si>
    <t>pożyczka</t>
  </si>
  <si>
    <t>07.12.2009 - 16.06.2025</t>
  </si>
  <si>
    <t>III,   VI,   IX,   XII</t>
  </si>
  <si>
    <t>7.</t>
  </si>
  <si>
    <t>WFOŚiGW  508/P/OZ/LG/2019</t>
  </si>
  <si>
    <t>23.12.2019 - 16.12.2029</t>
  </si>
  <si>
    <t>8.</t>
  </si>
  <si>
    <t>WFOŚiGW 382/P/OZ/LG/2020</t>
  </si>
  <si>
    <t>16.10.2020 - 16.07.2025</t>
  </si>
  <si>
    <t>X,    I,    IV,    VII</t>
  </si>
  <si>
    <t>9.</t>
  </si>
  <si>
    <t>ING Bank Śląski S.A.</t>
  </si>
  <si>
    <t>kredyt w rachunku</t>
  </si>
  <si>
    <t>10.2023-10.2024</t>
  </si>
  <si>
    <t>11.</t>
  </si>
  <si>
    <t>Santander Bank Polska S.A.</t>
  </si>
  <si>
    <t>27.07.2024-26.07.2025</t>
  </si>
  <si>
    <t>linia w rachunku bieżącym</t>
  </si>
  <si>
    <t>BFF Polska S.A.</t>
  </si>
  <si>
    <t>12.07.2024-11.07.2025</t>
  </si>
  <si>
    <t>Zestawienie pożyczek i kredytów  na dzień 31.12.2024r.</t>
  </si>
  <si>
    <t>10.2024-10.2025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</si>
</sst>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14" fontId="4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Border="1"/>
    <xf numFmtId="14" fontId="6" fillId="0" borderId="0" xfId="0" applyNumberFormat="1" applyFont="1"/>
    <xf numFmtId="0" fontId="5" fillId="0" borderId="1" xfId="0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vertical="center"/>
    </xf>
    <xf numFmtId="0" fontId="0" fillId="4" borderId="1" xfId="0" applyFill="1" applyBorder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vertical="center"/>
    </xf>
    <xf numFmtId="4" fontId="7" fillId="0" borderId="1" xfId="1" applyNumberFormat="1" applyFont="1" applyFill="1" applyBorder="1" applyAlignment="1">
      <alignment vertical="center"/>
    </xf>
    <xf numFmtId="4" fontId="8" fillId="5" borderId="1" xfId="1" applyNumberFormat="1" applyFont="1" applyFill="1" applyBorder="1" applyAlignment="1">
      <alignment vertical="center"/>
    </xf>
    <xf numFmtId="4" fontId="9" fillId="4" borderId="1" xfId="0" applyNumberFormat="1" applyFont="1" applyFill="1" applyBorder="1"/>
    <xf numFmtId="4" fontId="1" fillId="2" borderId="1" xfId="1" applyNumberFormat="1" applyBorder="1" applyAlignment="1">
      <alignment vertical="center"/>
    </xf>
    <xf numFmtId="4" fontId="10" fillId="2" borderId="1" xfId="1" applyNumberFormat="1" applyFont="1" applyBorder="1" applyAlignment="1">
      <alignment vertical="center"/>
    </xf>
    <xf numFmtId="4" fontId="0" fillId="4" borderId="1" xfId="0" applyNumberFormat="1" applyFill="1" applyBorder="1"/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H16"/>
  <sheetViews>
    <sheetView workbookViewId="0">
      <selection activeCell="K28" sqref="K28"/>
    </sheetView>
  </sheetViews>
  <sheetFormatPr defaultRowHeight="15" x14ac:dyDescent="0.25"/>
  <cols>
    <col min="1" max="1" width="3.140625" bestFit="1" customWidth="1"/>
    <col min="2" max="2" width="39.140625" customWidth="1"/>
    <col min="3" max="3" width="10.140625" customWidth="1"/>
    <col min="4" max="4" width="18.140625" bestFit="1" customWidth="1"/>
    <col min="5" max="5" width="10.85546875" bestFit="1" customWidth="1"/>
    <col min="6" max="6" width="11.42578125" bestFit="1" customWidth="1"/>
    <col min="7" max="7" width="8.7109375" bestFit="1" customWidth="1"/>
    <col min="8" max="8" width="21.140625" bestFit="1" customWidth="1"/>
  </cols>
  <sheetData>
    <row r="3" spans="1:8" x14ac:dyDescent="0.25">
      <c r="A3" s="1"/>
      <c r="B3" s="2" t="s">
        <v>0</v>
      </c>
      <c r="C3" s="2"/>
      <c r="D3" s="2"/>
      <c r="E3" s="3"/>
      <c r="F3" s="3"/>
      <c r="G3" s="3"/>
      <c r="H3" s="3"/>
    </row>
    <row r="4" spans="1:8" x14ac:dyDescent="0.25">
      <c r="A4" s="4"/>
      <c r="B4" s="3"/>
      <c r="C4" s="3"/>
      <c r="D4" s="3"/>
      <c r="E4" s="3"/>
      <c r="F4" s="3"/>
      <c r="G4" s="3"/>
      <c r="H4" s="3"/>
    </row>
    <row r="5" spans="1:8" x14ac:dyDescent="0.25">
      <c r="A5" s="4"/>
      <c r="B5" s="3"/>
      <c r="C5" s="3"/>
      <c r="D5" s="3"/>
      <c r="E5" s="3"/>
      <c r="F5" s="5">
        <v>45596</v>
      </c>
      <c r="G5" s="3"/>
      <c r="H5" s="3"/>
    </row>
    <row r="6" spans="1:8" ht="38.25" x14ac:dyDescent="0.25">
      <c r="A6" s="6"/>
      <c r="B6" s="6" t="s">
        <v>1</v>
      </c>
      <c r="C6" s="6" t="s">
        <v>2</v>
      </c>
      <c r="D6" s="6"/>
      <c r="E6" s="6" t="s">
        <v>3</v>
      </c>
      <c r="F6" s="6" t="s">
        <v>4</v>
      </c>
      <c r="G6" s="6" t="s">
        <v>5</v>
      </c>
      <c r="H6" s="6" t="s">
        <v>6</v>
      </c>
    </row>
    <row r="7" spans="1:8" x14ac:dyDescent="0.25">
      <c r="A7" s="7"/>
      <c r="B7" s="8" t="s">
        <v>7</v>
      </c>
      <c r="C7" s="9"/>
      <c r="D7" s="9"/>
      <c r="E7" s="9"/>
      <c r="F7" s="10"/>
      <c r="G7" s="9"/>
      <c r="H7" s="9"/>
    </row>
    <row r="8" spans="1:8" x14ac:dyDescent="0.25">
      <c r="A8" s="7" t="s">
        <v>8</v>
      </c>
      <c r="B8" s="11" t="s">
        <v>9</v>
      </c>
      <c r="C8" s="7" t="s">
        <v>10</v>
      </c>
      <c r="D8" s="7" t="s">
        <v>11</v>
      </c>
      <c r="E8" s="12">
        <v>5000000</v>
      </c>
      <c r="F8" s="20">
        <f>1333348-G8*13</f>
        <v>250019</v>
      </c>
      <c r="G8" s="12">
        <v>83333</v>
      </c>
      <c r="H8" s="11" t="s">
        <v>12</v>
      </c>
    </row>
    <row r="9" spans="1:8" x14ac:dyDescent="0.25">
      <c r="A9" s="7" t="s">
        <v>13</v>
      </c>
      <c r="B9" s="11" t="s">
        <v>14</v>
      </c>
      <c r="C9" s="7" t="s">
        <v>10</v>
      </c>
      <c r="D9" s="7" t="s">
        <v>15</v>
      </c>
      <c r="E9" s="12">
        <v>4900000</v>
      </c>
      <c r="F9" s="20">
        <f>4165000-G9*13</f>
        <v>2572500</v>
      </c>
      <c r="G9" s="12">
        <v>122500</v>
      </c>
      <c r="H9" s="11" t="s">
        <v>12</v>
      </c>
    </row>
    <row r="10" spans="1:8" x14ac:dyDescent="0.25">
      <c r="A10" s="7" t="s">
        <v>16</v>
      </c>
      <c r="B10" s="11" t="s">
        <v>17</v>
      </c>
      <c r="C10" s="7" t="s">
        <v>10</v>
      </c>
      <c r="D10" s="7" t="s">
        <v>18</v>
      </c>
      <c r="E10" s="12">
        <v>118900</v>
      </c>
      <c r="F10" s="20">
        <f>101065-G10*14</f>
        <v>17835</v>
      </c>
      <c r="G10" s="12">
        <v>5945</v>
      </c>
      <c r="H10" s="11" t="s">
        <v>19</v>
      </c>
    </row>
    <row r="11" spans="1:8" x14ac:dyDescent="0.25">
      <c r="A11" s="13"/>
      <c r="B11" s="8"/>
      <c r="C11" s="13"/>
      <c r="D11" s="13"/>
      <c r="E11" s="14">
        <f>SUM(E8:E10)</f>
        <v>10018900</v>
      </c>
      <c r="F11" s="21">
        <f>SUM(F8:F10)</f>
        <v>2840354</v>
      </c>
      <c r="G11" s="14">
        <f>SUM(G8:G10)</f>
        <v>211778</v>
      </c>
      <c r="H11" s="8"/>
    </row>
    <row r="12" spans="1:8" ht="25.5" x14ac:dyDescent="0.25">
      <c r="A12" s="7" t="s">
        <v>20</v>
      </c>
      <c r="B12" s="11" t="s">
        <v>21</v>
      </c>
      <c r="C12" s="6" t="s">
        <v>22</v>
      </c>
      <c r="D12" s="7" t="s">
        <v>23</v>
      </c>
      <c r="E12" s="12">
        <v>4000000</v>
      </c>
      <c r="F12" s="12">
        <v>529185.77</v>
      </c>
      <c r="G12" s="12"/>
      <c r="H12" s="11" t="s">
        <v>22</v>
      </c>
    </row>
    <row r="13" spans="1:8" ht="25.5" x14ac:dyDescent="0.25">
      <c r="A13" s="7" t="s">
        <v>24</v>
      </c>
      <c r="B13" s="11" t="s">
        <v>25</v>
      </c>
      <c r="C13" s="6" t="s">
        <v>22</v>
      </c>
      <c r="D13" s="7" t="s">
        <v>26</v>
      </c>
      <c r="E13" s="12">
        <v>4000000</v>
      </c>
      <c r="F13" s="12">
        <v>1267600.73</v>
      </c>
      <c r="G13" s="12"/>
      <c r="H13" s="11" t="s">
        <v>27</v>
      </c>
    </row>
    <row r="14" spans="1:8" x14ac:dyDescent="0.25">
      <c r="A14" s="7">
        <v>12</v>
      </c>
      <c r="B14" s="11" t="s">
        <v>28</v>
      </c>
      <c r="C14" s="6" t="s">
        <v>10</v>
      </c>
      <c r="D14" s="7" t="s">
        <v>29</v>
      </c>
      <c r="E14" s="12">
        <v>2000000</v>
      </c>
      <c r="F14" s="12">
        <v>93831.35</v>
      </c>
      <c r="G14" s="12"/>
      <c r="H14" s="11" t="s">
        <v>10</v>
      </c>
    </row>
    <row r="15" spans="1:8" x14ac:dyDescent="0.25">
      <c r="A15" s="15"/>
      <c r="B15" s="15"/>
      <c r="C15" s="15"/>
      <c r="D15" s="15"/>
      <c r="E15" s="15"/>
      <c r="F15" s="22">
        <f>F11+F14</f>
        <v>2934185.35</v>
      </c>
      <c r="G15" s="15"/>
      <c r="H15" s="15"/>
    </row>
    <row r="16" spans="1:8" x14ac:dyDescent="0.25">
      <c r="A16" s="16"/>
      <c r="B16" s="17"/>
      <c r="C16" s="18"/>
      <c r="D16" s="16"/>
      <c r="E16" s="19"/>
      <c r="F16" s="19"/>
      <c r="G16" s="19"/>
      <c r="H16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7B302-1019-4150-B91D-3EF7157806E6}">
  <dimension ref="A3:H16"/>
  <sheetViews>
    <sheetView tabSelected="1" workbookViewId="0">
      <selection activeCell="F14" activeCellId="1" sqref="F11 F14"/>
    </sheetView>
  </sheetViews>
  <sheetFormatPr defaultRowHeight="15" x14ac:dyDescent="0.25"/>
  <cols>
    <col min="1" max="1" width="3.140625" bestFit="1" customWidth="1"/>
    <col min="2" max="2" width="45.42578125" bestFit="1" customWidth="1"/>
    <col min="3" max="3" width="8.140625" bestFit="1" customWidth="1"/>
    <col min="4" max="4" width="18.140625" bestFit="1" customWidth="1"/>
    <col min="5" max="5" width="10.85546875" bestFit="1" customWidth="1"/>
    <col min="6" max="6" width="11.42578125" bestFit="1" customWidth="1"/>
    <col min="7" max="7" width="8.7109375" bestFit="1" customWidth="1"/>
    <col min="8" max="8" width="21.140625" bestFit="1" customWidth="1"/>
  </cols>
  <sheetData>
    <row r="3" spans="1:8" x14ac:dyDescent="0.25">
      <c r="A3" s="1"/>
      <c r="B3" s="2" t="s">
        <v>30</v>
      </c>
      <c r="C3" s="2"/>
      <c r="D3" s="2"/>
      <c r="E3" s="3"/>
      <c r="F3" s="3"/>
      <c r="G3" s="3"/>
      <c r="H3" s="3"/>
    </row>
    <row r="4" spans="1:8" x14ac:dyDescent="0.25">
      <c r="A4" s="4"/>
      <c r="B4" s="3"/>
      <c r="C4" s="3"/>
      <c r="D4" s="3"/>
      <c r="E4" s="3"/>
      <c r="F4" s="3"/>
      <c r="G4" s="3"/>
      <c r="H4" s="3"/>
    </row>
    <row r="5" spans="1:8" x14ac:dyDescent="0.25">
      <c r="A5" s="4"/>
      <c r="B5" s="3"/>
      <c r="C5" s="3"/>
      <c r="D5" s="3"/>
      <c r="E5" s="3"/>
      <c r="F5" s="5">
        <v>45657</v>
      </c>
      <c r="G5" s="3"/>
      <c r="H5" s="3"/>
    </row>
    <row r="6" spans="1:8" ht="51" x14ac:dyDescent="0.25">
      <c r="A6" s="6"/>
      <c r="B6" s="6" t="s">
        <v>1</v>
      </c>
      <c r="C6" s="6" t="s">
        <v>2</v>
      </c>
      <c r="D6" s="6"/>
      <c r="E6" s="6" t="s">
        <v>3</v>
      </c>
      <c r="F6" s="6" t="s">
        <v>4</v>
      </c>
      <c r="G6" s="6" t="s">
        <v>5</v>
      </c>
      <c r="H6" s="6" t="s">
        <v>6</v>
      </c>
    </row>
    <row r="7" spans="1:8" x14ac:dyDescent="0.25">
      <c r="A7" s="7"/>
      <c r="B7" s="8" t="s">
        <v>7</v>
      </c>
      <c r="C7" s="9"/>
      <c r="D7" s="9"/>
      <c r="E7" s="9"/>
      <c r="F7" s="10"/>
      <c r="G7" s="9"/>
      <c r="H7" s="9"/>
    </row>
    <row r="8" spans="1:8" x14ac:dyDescent="0.25">
      <c r="A8" s="7" t="s">
        <v>8</v>
      </c>
      <c r="B8" s="11" t="s">
        <v>9</v>
      </c>
      <c r="C8" s="7" t="s">
        <v>10</v>
      </c>
      <c r="D8" s="7" t="s">
        <v>11</v>
      </c>
      <c r="E8" s="12">
        <v>5000000</v>
      </c>
      <c r="F8" s="23">
        <f>1333348-G8*14</f>
        <v>166686</v>
      </c>
      <c r="G8" s="12">
        <v>83333</v>
      </c>
      <c r="H8" s="11" t="s">
        <v>12</v>
      </c>
    </row>
    <row r="9" spans="1:8" x14ac:dyDescent="0.25">
      <c r="A9" s="7" t="s">
        <v>13</v>
      </c>
      <c r="B9" s="11" t="s">
        <v>14</v>
      </c>
      <c r="C9" s="7" t="s">
        <v>10</v>
      </c>
      <c r="D9" s="7" t="s">
        <v>15</v>
      </c>
      <c r="E9" s="12">
        <v>4900000</v>
      </c>
      <c r="F9" s="23">
        <f>4165000-G9*14</f>
        <v>2450000</v>
      </c>
      <c r="G9" s="12">
        <v>122500</v>
      </c>
      <c r="H9" s="11" t="s">
        <v>12</v>
      </c>
    </row>
    <row r="10" spans="1:8" x14ac:dyDescent="0.25">
      <c r="A10" s="7" t="s">
        <v>16</v>
      </c>
      <c r="B10" s="11" t="s">
        <v>17</v>
      </c>
      <c r="C10" s="7" t="s">
        <v>10</v>
      </c>
      <c r="D10" s="7" t="s">
        <v>18</v>
      </c>
      <c r="E10" s="12">
        <v>118900</v>
      </c>
      <c r="F10" s="23">
        <f>101065-G10*14</f>
        <v>17835</v>
      </c>
      <c r="G10" s="12">
        <v>5945</v>
      </c>
      <c r="H10" s="11" t="s">
        <v>19</v>
      </c>
    </row>
    <row r="11" spans="1:8" x14ac:dyDescent="0.25">
      <c r="A11" s="13"/>
      <c r="B11" s="8"/>
      <c r="C11" s="13"/>
      <c r="D11" s="13"/>
      <c r="E11" s="14">
        <f>SUM(E8:E10)</f>
        <v>10018900</v>
      </c>
      <c r="F11" s="24">
        <f>SUM(F8:F10)</f>
        <v>2634521</v>
      </c>
      <c r="G11" s="14">
        <f>SUM(G8:G10)</f>
        <v>211778</v>
      </c>
      <c r="H11" s="8"/>
    </row>
    <row r="12" spans="1:8" ht="25.5" x14ac:dyDescent="0.25">
      <c r="A12" s="7" t="s">
        <v>20</v>
      </c>
      <c r="B12" s="11" t="s">
        <v>21</v>
      </c>
      <c r="C12" s="6" t="s">
        <v>22</v>
      </c>
      <c r="D12" s="7" t="s">
        <v>31</v>
      </c>
      <c r="E12" s="12">
        <v>4000000</v>
      </c>
      <c r="F12" s="12">
        <v>68683.820000000007</v>
      </c>
      <c r="G12" s="12"/>
      <c r="H12" s="11" t="s">
        <v>22</v>
      </c>
    </row>
    <row r="13" spans="1:8" ht="25.5" x14ac:dyDescent="0.25">
      <c r="A13" s="7" t="s">
        <v>24</v>
      </c>
      <c r="B13" s="11" t="s">
        <v>25</v>
      </c>
      <c r="C13" s="6" t="s">
        <v>22</v>
      </c>
      <c r="D13" s="7" t="s">
        <v>26</v>
      </c>
      <c r="E13" s="12">
        <v>4000000</v>
      </c>
      <c r="F13" s="12">
        <v>0</v>
      </c>
      <c r="G13" s="12"/>
      <c r="H13" s="11" t="s">
        <v>27</v>
      </c>
    </row>
    <row r="14" spans="1:8" x14ac:dyDescent="0.25">
      <c r="A14" s="7">
        <v>12</v>
      </c>
      <c r="B14" s="11" t="s">
        <v>28</v>
      </c>
      <c r="C14" s="6" t="s">
        <v>10</v>
      </c>
      <c r="D14" s="7" t="s">
        <v>29</v>
      </c>
      <c r="E14" s="12">
        <v>2000000</v>
      </c>
      <c r="F14" s="12">
        <v>48079.43</v>
      </c>
      <c r="G14" s="12"/>
      <c r="H14" s="11" t="s">
        <v>10</v>
      </c>
    </row>
    <row r="15" spans="1:8" x14ac:dyDescent="0.25">
      <c r="A15" s="15"/>
      <c r="B15" s="15"/>
      <c r="C15" s="15"/>
      <c r="D15" s="15"/>
      <c r="E15" s="15"/>
      <c r="F15" s="25">
        <f>F11+F14</f>
        <v>2682600.4300000002</v>
      </c>
      <c r="G15" s="15"/>
      <c r="H15" s="15"/>
    </row>
    <row r="16" spans="1:8" x14ac:dyDescent="0.25">
      <c r="A16" s="16"/>
      <c r="B16" s="17"/>
      <c r="C16" s="18"/>
      <c r="D16" s="16"/>
      <c r="E16" s="19"/>
      <c r="F16" s="19"/>
      <c r="G16" s="19"/>
      <c r="H1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10.2024</vt:lpstr>
      <vt:lpstr>12.2024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a_maczka</dc:creator>
  <cp:lastModifiedBy>a_maczka@lpgk.pl</cp:lastModifiedBy>
  <dcterms:created xsi:type="dcterms:W3CDTF">2015-06-05T18:19:34Z</dcterms:created>
  <dcterms:modified xsi:type="dcterms:W3CDTF">2025-01-20T09:54:47Z</dcterms:modified>
</cp:coreProperties>
</file>