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 codeName="{80610A8E-5010-04F8-B4C4-4C4527662162}"/>
  <workbookPr codeName="Ten_skoroszyt"/>
  <mc:AlternateContent xmlns:mc="http://schemas.openxmlformats.org/markup-compatibility/2006">
    <mc:Choice Requires="x15">
      <x15ac:absPath xmlns:x15ac="http://schemas.microsoft.com/office/spreadsheetml/2010/11/ac" url="P:\AGZ\ZAMOWIENIA PUBLICZNE 2025\POSTĘPOWANIE PODŁOŻA II\"/>
    </mc:Choice>
  </mc:AlternateContent>
  <xr:revisionPtr revIDLastSave="0" documentId="13_ncr:1_{36D739CB-82E6-463C-AA08-1DDD1DB6BBEA}" xr6:coauthVersionLast="47" xr6:coauthVersionMax="47" xr10:uidLastSave="{00000000-0000-0000-0000-000000000000}"/>
  <bookViews>
    <workbookView xWindow="-108" yWindow="-108" windowWidth="30936" windowHeight="16896" tabRatio="917" xr2:uid="{00000000-000D-0000-FFFF-FFFF00000000}"/>
  </bookViews>
  <sheets>
    <sheet name="Suma" sheetId="26" r:id="rId1"/>
    <sheet name="Część 01" sheetId="1" r:id="rId2"/>
    <sheet name="Część 02" sheetId="2" r:id="rId3"/>
    <sheet name="Arkusz1" sheetId="36" state="hidden" r:id="rId4"/>
    <sheet name="Część 03" sheetId="13" r:id="rId5"/>
    <sheet name="Część 04" sheetId="29" r:id="rId6"/>
  </sheets>
  <definedNames>
    <definedName name="_xlnm._FilterDatabase" localSheetId="2" hidden="1">'Część 02'!$A$3:$J$39</definedName>
    <definedName name="_xlnm._FilterDatabase" localSheetId="0" hidden="1">Suma!$A$3:$C$7</definedName>
    <definedName name="_xlnm.Print_Area" localSheetId="1">'Część 01'!$A$1:$J$29</definedName>
    <definedName name="_xlnm.Print_Area" localSheetId="4">'Część 03'!$A$1:$J$37</definedName>
    <definedName name="_xlnm.Print_Area" localSheetId="5">'Część 04'!$A$1:$J$33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9" l="1"/>
  <c r="J37" i="2"/>
  <c r="J10" i="2"/>
  <c r="J11" i="1"/>
  <c r="J10" i="1"/>
  <c r="J12" i="29"/>
  <c r="J10" i="29"/>
  <c r="J16" i="13"/>
  <c r="B7" i="26"/>
  <c r="B6" i="26"/>
  <c r="C1" i="29" l="1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13" i="13" l="1"/>
  <c r="J11" i="13" l="1"/>
  <c r="J12" i="13"/>
  <c r="J14" i="13"/>
  <c r="J15" i="13"/>
  <c r="C7" i="26" l="1"/>
  <c r="C6" i="26" l="1"/>
  <c r="C5" i="26" l="1"/>
  <c r="A6" i="29" l="1"/>
  <c r="A4" i="29"/>
  <c r="A7" i="26" s="1"/>
  <c r="A6" i="13" l="1"/>
  <c r="A6" i="2"/>
  <c r="A6" i="1"/>
  <c r="B5" i="26"/>
  <c r="B4" i="26"/>
  <c r="A4" i="13"/>
  <c r="A6" i="26" s="1"/>
  <c r="A4" i="2"/>
  <c r="A5" i="26" s="1"/>
  <c r="C4" i="26"/>
  <c r="A4" i="1" l="1"/>
  <c r="A4" i="26" l="1"/>
  <c r="J10" i="13" l="1"/>
  <c r="C1" i="13"/>
  <c r="C1" i="2"/>
</calcChain>
</file>

<file path=xl/sharedStrings.xml><?xml version="1.0" encoding="utf-8"?>
<sst xmlns="http://schemas.openxmlformats.org/spreadsheetml/2006/main" count="295" uniqueCount="162">
  <si>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</si>
  <si>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</si>
  <si>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</si>
  <si>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</si>
  <si>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</si>
  <si>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</si>
  <si>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</si>
  <si>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</si>
  <si>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</si>
  <si>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</si>
  <si>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</si>
  <si>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</si>
  <si>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</si>
  <si>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</si>
  <si>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</si>
  <si>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</si>
  <si>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</si>
  <si>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</si>
  <si>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</si>
  <si>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</si>
  <si>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</si>
  <si>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</si>
  <si>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</si>
  <si>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</si>
  <si>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</si>
  <si>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</si>
  <si>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</si>
  <si>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>9.</t>
  </si>
  <si>
    <t>10.</t>
  </si>
  <si>
    <t>11.</t>
  </si>
  <si>
    <t>• nazwę produktu,</t>
  </si>
  <si>
    <t>• nazwę producenta,</t>
  </si>
  <si>
    <t>Miejsce dostawy:</t>
  </si>
  <si>
    <t>Nazwa</t>
  </si>
  <si>
    <t>Pakiet</t>
  </si>
  <si>
    <t>odwołanie</t>
  </si>
  <si>
    <t xml:space="preserve">Miejsce dostawy: </t>
  </si>
  <si>
    <t>12.</t>
  </si>
  <si>
    <t>13.</t>
  </si>
  <si>
    <t>14.</t>
  </si>
  <si>
    <t>15.</t>
  </si>
  <si>
    <t>16.</t>
  </si>
  <si>
    <t>17.</t>
  </si>
  <si>
    <t>18.</t>
  </si>
  <si>
    <t xml:space="preserve">Do dostawy wymagany certyfikat jakości lub inny dokument potwierdzający jakość produktu w języku polskim lub angielskim w wersji papierowej lub dostępny w formie elektronicznej w miejscu wskazanym przez Wykonawcę (adres strony www). </t>
  </si>
  <si>
    <t>Certyfikat lub inny dokument musi zawierać:</t>
  </si>
  <si>
    <t>• data ważności lub okres ważności produktu,</t>
  </si>
  <si>
    <t>• skład podłoża,</t>
  </si>
  <si>
    <t>• ogólną charakterystykę,</t>
  </si>
  <si>
    <t>• charakterystykę mikrobiologiczną (w tym wyniki kontroli mikrobiologicznej szczepami odniesienia z kolekcji WDCM i/lub ATCC).</t>
  </si>
  <si>
    <t xml:space="preserve">WSSE w Krakowie  ul. Prądnicka 76, 31-202 Kraków - dla poz. 1
</t>
  </si>
  <si>
    <t>Agar aloa- agar Ottaviani agosti Chromocult</t>
  </si>
  <si>
    <t xml:space="preserve">• zastosowanie: Listeria monocytogenes;
• podłoże granulat: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agar-agar - 13,0 - 15,0 g/l.
</t>
  </si>
  <si>
    <t xml:space="preserve">Aloa - Suplement  Enrichment </t>
  </si>
  <si>
    <t xml:space="preserve"> - L-α-fosfatidyloinozytol (surowy ekstrakt z lecytyny sojowej) - 2,0 g/l.</t>
  </si>
  <si>
    <t xml:space="preserve">Aloa - Suplement  Erichment </t>
  </si>
  <si>
    <t xml:space="preserve">Aloa - Suplement  selektywny </t>
  </si>
  <si>
    <t>Agar wybiórczy dla Pseudomonas</t>
  </si>
  <si>
    <t xml:space="preserve">• zastosowanie: wykrywanie bakterii Pseudomonas aeruginosa w wodzie;
• postać podłoża: granulat;
• skład podłoża:
- pepton z żelatyny - 16,0 g/l,
- hydrolizat kazeiny - 10,0 g/l,
- siarczan potasu - 10,0 g/l,
- chlorek magnezu - 1,4 g/l,
- agar-agar - 11,0 - 14 g/l.
</t>
  </si>
  <si>
    <t>Baird-Parker Suplement (Dodatek kurzego jaja z tellurynem)</t>
  </si>
  <si>
    <t xml:space="preserve">• zastosowanie: umożliwia wykrycie aktywności lecytynazy i redukcji tellurynu;                                                   
• skład fiolki: 
 - sterylna emulsja jaja, 
 - NaCl, 
 - telluryn potasu.                                                                                                         
</t>
  </si>
  <si>
    <t xml:space="preserve">CCA Agar
</t>
  </si>
  <si>
    <t xml:space="preserve">• Zastosowanie: pożywka chromogenna do oznaczenia liczby bakterii z grupy coli i Escherichia coli;
• granulat;
• skład [g/l]:
- enzymatyczny hydrolizat kazeiny 1,0,
- ekstrakt drożdżowy 2,0,                                                       
- chlorek sodu 5,0,                                        
- dwuwodorofosforan sodu 2,2,                                                  
- jednowodorofosforan dwusodowy 2,7,                                                  
- pirogronian sodu 1,0,                                                          
- sorbitol 1,0,                                                         
- tryptofan 1,0,                                                              
- alkohol np. Tergitol 0,15,                                                      
- 6-chloro-3-indoksylo-β-D-galaktopyranoside 0,2,                                                                     
- 5-bromo-4-chloro-3-indoxyl-β-D-glukuronic acid 0,1,                                                   
- isopropyl-β-D-thiogalactopyranoside (IPTG) 0,1,                                                           
- agar agar 9,0 -18,0 g/l.               </t>
  </si>
  <si>
    <t>CN Suplement</t>
  </si>
  <si>
    <t>• zastosowanie: dodatetek do agaru dla Pseudomonas podstawa, do przygotowania pożywki do izolacji Pseudomonas aeruginosa z wody;
• sklad ampułki:
  - cetrymid 100 mg,
  - kwas nalidyksowy 7,5 mg.</t>
  </si>
  <si>
    <t xml:space="preserve">Fraser suplement - cytrynian (dodatek wzbogacający) </t>
  </si>
  <si>
    <t>• dodatek zawierający cytrynian żelazawo-amonowy;
• zawartość 1 ampułki: 250 mg cytrynianu żelazawo - amonowego.</t>
  </si>
  <si>
    <t xml:space="preserve">Fraser suplement (dodatek selektywny) </t>
  </si>
  <si>
    <t xml:space="preserve">• dodatek zawierający akryflawinę i kwas nalidiksowy;
• zawartość 1 ampułki:
 - 6,25 mg akryflawiny;
 - 5 mg kwasu nalidiksowego.
</t>
  </si>
  <si>
    <t xml:space="preserve">Kligler Agar
</t>
  </si>
  <si>
    <t xml:space="preserve">• zastosowanie: do różnicowania pałeczek jelitowych; 
• granulat;
• skład podłoża:
 - peptony 20,0 g/l; 
 - chlorek sodowy 5 g/l;
 - laktoza 10 g/l;
 - D(+)glukoza 1,0 g/l;
 - amonu-żelaza (III) cytrynian 0,5 g/l;
 - sodu tiosiarczan (VI) 0,5 g/l;
 - czerwień fenolowa 0,024 g/l;
 - agar 16,0- 20,0  g/l.
</t>
  </si>
  <si>
    <t xml:space="preserve">MYP Suplement </t>
  </si>
  <si>
    <t xml:space="preserve">• polimyksyna B-50.000 IU/fiolkę;                    
</t>
  </si>
  <si>
    <t>MYP suplement (dodatek kurzego jaja)</t>
  </si>
  <si>
    <t xml:space="preserve">• sterylne żółtka jaj;
• chlorek sodu 4,25 g;
</t>
  </si>
  <si>
    <t>• sterylne żółtka jaj;
• chlorek sodu 4,25 g.</t>
  </si>
  <si>
    <t xml:space="preserve">SS Agar </t>
  </si>
  <si>
    <t xml:space="preserve">TSA (CASO)                      </t>
  </si>
  <si>
    <t xml:space="preserve">• granulat;                      
• skład podłoża:
- pepton z kazeiny - 15,0  g/l,
- pepton sojowy - 5,0  g/l,
- chlorek sodu - 5,0  g/l,
- agar - 12,0 -15,0 g/l.
</t>
  </si>
  <si>
    <t>op. = 500g</t>
  </si>
  <si>
    <t>op.= 
10 fiolek</t>
  </si>
  <si>
    <t>op.= 10xfiolek</t>
  </si>
  <si>
    <t>op.= 500g</t>
  </si>
  <si>
    <t>op.= 10 ampułek po 50ml</t>
  </si>
  <si>
    <t>op. = 10 ampułek</t>
  </si>
  <si>
    <t>op.=10 ampułek</t>
  </si>
  <si>
    <t>op.=10 ampułek po 100ml</t>
  </si>
  <si>
    <t>19.</t>
  </si>
  <si>
    <t>20.</t>
  </si>
  <si>
    <t>21.</t>
  </si>
  <si>
    <t>22.</t>
  </si>
  <si>
    <t>23.</t>
  </si>
  <si>
    <t>24.</t>
  </si>
  <si>
    <t>26.</t>
  </si>
  <si>
    <t>27.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</si>
  <si>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</si>
  <si>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numer serii,</t>
  </si>
  <si>
    <t>op.=
10 płytek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</si>
  <si>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</si>
  <si>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ogólną charakterystykę podłoża (w tym wyniki kontroli mikrobiologicznej szczepami odniesienia z kolekcji WDCM i/lub ATCC)</t>
  </si>
  <si>
    <t xml:space="preserve">WSSE Kraków  ul. Prądnicka 76, 31-202 Kraków 
</t>
  </si>
  <si>
    <t>Agarek amerykański</t>
  </si>
  <si>
    <t xml:space="preserve">Bulion mózgowo - sercowy BHI Bulion (Brain Heart Infusion) </t>
  </si>
  <si>
    <t>Płytki CIN do pałeczek Yersinia = Yersinia CIN Agar</t>
  </si>
  <si>
    <t>Chromagar Y. Enterocolitica</t>
  </si>
  <si>
    <t xml:space="preserve">Chromagar Salmonella PLUS </t>
  </si>
  <si>
    <t>Podłoża granulaty i dodatki do podłóż</t>
  </si>
  <si>
    <t>Palcam Suplement</t>
  </si>
  <si>
    <t>op. = 6 fiolek</t>
  </si>
  <si>
    <t xml:space="preserve">Frasera Bulion (podłoże) </t>
  </si>
  <si>
    <t>ONPG (o-Nitrophenyl β-D-galactopyranoside)</t>
  </si>
  <si>
    <t>TBX</t>
  </si>
  <si>
    <t>Podłoża gotowe do diagnostyki medycznej - część 2</t>
  </si>
  <si>
    <t>op. = 
500g</t>
  </si>
  <si>
    <t>op.= 
500g</t>
  </si>
  <si>
    <t>op.= 
1g</t>
  </si>
  <si>
    <t>op. = 
50 szt</t>
  </si>
  <si>
    <t xml:space="preserve">Suplement selektywny D-cykloseryna (do podłoża TSC) </t>
  </si>
  <si>
    <t xml:space="preserve">Suplement selektywny D-cykloseryna (do podłoża TSC) 
</t>
  </si>
  <si>
    <t xml:space="preserve">WSSE Oddział Laboratoryjny w Tarnowie  ul. Mościckiego 10,  33-100 Tarnów - poz. 2      
</t>
  </si>
  <si>
    <t>***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</si>
  <si>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</si>
  <si>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 xml:space="preserve"> </t>
  </si>
  <si>
    <t xml:space="preserve"> - kwas nalidyksowy-  0,02 g/l;
  - ceftazidim - 0,02 g/l;
  - polimyksyna B (76700 IU) - 0,02 g/l;
  - amfoterycyna B - 0,01 g/l.</t>
  </si>
  <si>
    <t xml:space="preserve">• zastosowanie: dodatetek do agaru Palcam podstawa;
• sklad ampułki:
  - siarczan polimyksyny B 5,0 mg,
  - ceftazydym 12,0 mg
 - akryflawina 2,5 mg
 </t>
  </si>
  <si>
    <t xml:space="preserve">• zastosowanie: Listeria monocytogenes;
• granulat;                                                
• skład podłoża:
 - enzymatyczny hydrolizat tkanek zwierzęcych - 5,0 g/l,
 - pepton kazeinowy – 5,0 g/l,
 - ekstrakt drożdżowy – 5,0 g/l,
 - ekstrakt mięsny - 5,0 g/l,
 - chlorek sodu – 20,0 g/l,
 - fosforan dwusodowy – 9,6 g/l,
 - fosforan dwupotasowy – 1,35 g/l,
 - eskulina – 1,0 g/l,
 - chlorek litu – 3,0 g/l.
</t>
  </si>
  <si>
    <r>
      <t xml:space="preserve">• zastosowanie: oznaczanie liczby B-glukuronidazo-dodatnich Escherichia coli
•  granulat;
• skład: 
 - enzymatyczny hydrolizat kazeiny (pepton) - 20,0 g/l;
 - sole żółci nr 3 - 1,5 g/l;
 - sól cykloheksyamonowa kwasu 5-bromo-4-chloro-3-indolylo-β-D- glukuronowy (BCIG) </t>
    </r>
    <r>
      <rPr>
        <sz val="7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- 0,075g/l;
 - agar- agar 9-18 g/l.
</t>
    </r>
  </si>
  <si>
    <r>
      <t>• zastosowanie: Salmonella;
• biały proszek;
• zawartość min. 98% (enzymatic), C</t>
    </r>
    <r>
      <rPr>
        <vertAlign val="subscript"/>
        <sz val="10"/>
        <rFont val="Tahoma"/>
        <family val="2"/>
        <charset val="238"/>
      </rPr>
      <t>12</t>
    </r>
    <r>
      <rPr>
        <sz val="10"/>
        <rFont val="Tahoma"/>
        <family val="2"/>
        <charset val="238"/>
      </rPr>
      <t>H</t>
    </r>
    <r>
      <rPr>
        <vertAlign val="subscript"/>
        <sz val="10"/>
        <rFont val="Tahoma"/>
        <family val="2"/>
        <charset val="238"/>
      </rPr>
      <t>15</t>
    </r>
    <r>
      <rPr>
        <sz val="10"/>
        <rFont val="Tahoma"/>
        <family val="2"/>
        <charset val="238"/>
      </rPr>
      <t>NO</t>
    </r>
    <r>
      <rPr>
        <vertAlign val="subscript"/>
        <sz val="10"/>
        <rFont val="Tahoma"/>
        <family val="2"/>
        <charset val="238"/>
      </rPr>
      <t>8</t>
    </r>
    <r>
      <rPr>
        <sz val="10"/>
        <rFont val="Tahoma"/>
        <family val="2"/>
        <charset val="238"/>
      </rPr>
      <t>, warunki przechowywania -20 st.C.</t>
    </r>
  </si>
  <si>
    <t>Podłoże do wybiórczej izolacji i hodowli Yersinia enterocolitica;
• specyfikacja:
- podłoże na płytce (ø90 mm);
• skład podłoża: 
- Enzymat. hydrolizat tk. zwierzęcych i roślinnych 3,0 g/l;
- Enzymatyczny hydrolizat żelatyny 17,0 g/l;
- Ekstrakt drożdżowy 2,0 g/l;
- Mannitol 20,0 g/l; 
- Dezoksycholan sodu 0,5 g/l;
-  Chlorek sodu 1,0 g/l;
- Hepatahydrat siarczanu magnezu 0,01 g/l; 
- Pirogronian sodu 2,0 g/l;
- Czerwień obojętna 0,03 g/l;
- agar 12,0 g/l;
- Fiolet krystaliczny 0,001 g/l;
- cefsulodyna 0,015 g/l;
- irgasan 0,004 g/l;
- nowobiocyna 0,0025 g/l;</t>
  </si>
  <si>
    <t>Podłoże przeznaczone do izolacji Salmonella spp.;
• specyfikacja:
- podłoże na płytce (ø90 mm);
• skład podłoża: 
- agar 15,0 g/l;
- mieszanina wzrostowa 6,0 ml/l
- pepton z ekstraktem drożdżowym 8,0 g/l;
- mieszanina chromogenna 1,3 g/l; 
- mieszanina soli 8,5 g/l.</t>
  </si>
  <si>
    <t>BHI AGAR Z TELLURYNEM POTASU</t>
  </si>
  <si>
    <t>TWEEN 80</t>
  </si>
  <si>
    <t>• zastosowanie: rozcieńczalnik</t>
  </si>
  <si>
    <t>op.= 
500 ml</t>
  </si>
  <si>
    <t xml:space="preserve">op.=500g </t>
  </si>
  <si>
    <t>MYP Agar</t>
  </si>
  <si>
    <t xml:space="preserve">• zastosowanie: do badań mikrobiologicznych w kierunku Bacillus cereus;
• postać podłoża:
- granulat;
• skład podłoża:
 - pepton z kazeiny - 10 g/l;
 - ekstrakt mięsny - 1 g/l;
 - D(-)mannitol - 10 g/l;
 - chlorek sodowy - 10 g/l;
 - czerwień fenolowa - 0,025 g/l;
 - agar12,0 -15,0 g/l.
</t>
  </si>
  <si>
    <t>Palcam Agar</t>
  </si>
  <si>
    <t xml:space="preserve">• zastosowanie: do wykrywania i izolacji Listeria monocytogenes;
• postać podłoża: proszek;
• skład podłoża:
- pepton - 23,0 g/l;                             
- skrobia - 1,0 g/l;
- ekstrakt drożdżowy - 3,0 g/l;
- chlorek sodu - 5,0 g/l; 
- D(-)mannitol - 10,0 g/l;
- cytrynian amonowo-żelazowy (III) - 0,5 g/l;
- glukoza - 0,5 g/l; 
- eskulina - 0,8 g/l;
- chlorek litu - 15,0 g/l;
- czerwień fenolowa - 0,08 g/l;
- agar-agar 13,0-15,0 g/l.
 </t>
  </si>
  <si>
    <t>Agar Simmonsa</t>
  </si>
  <si>
    <t xml:space="preserve">• zastosowanie: do identyfikacji pałeczek Enterobacteriaceae;
• skład: 
 - diwodoroortofosforan amonu - 1,0 g/l,
 - wodoroortofosforan dipotasu - 1,0 g/l,
 - chlorek sodu - 5,0 g/l,
 - cytrynian sodu - 2,0 g/l - 2,2 g/l,
 - siarczan magnezu - 0,2 g/l,
 - błękit bromotymolowy - 0,08 g/l - 0,1 g/l,
 - agar- agar -  13,0 - 15,0 g/l.                        </t>
  </si>
  <si>
    <t>Dla poz. 3-6 okres ważności: min. 11 tygodni od daty dostawy.</t>
  </si>
  <si>
    <t>Dla poz. 1-2 okres ważności: min. 11 miesięcy od daty dostawy.</t>
  </si>
  <si>
    <t xml:space="preserve">Podłoże do badania zdolności redukcji tellurynu potasu.
• speyfikacja:                                            
- podłoże na płytce (ø90 mm)
• Skład w g/l wody destylowanej: 
- Wyciąg mózgowo-sercowego 17,5 g   
- Tryptoza - 10 g                                                          -  Telluryn potasu 0,4 g
- Glukoza 2,0 g
- Chlorek sodu 5,0 g
- Pirogronian disodu lub fosforan disodu 2,5 g
- Agar - 12,0 - 13,5 g     </t>
  </si>
  <si>
    <t>Produkty wymienione w tabeli muszą być wyrobem medycznym w rozumieniu ustawą z dn. 07 kwietnia 2022 r. o wyrobach medycznych za wyjątkiem poz. 6</t>
  </si>
  <si>
    <t xml:space="preserve">WSSE w Krakowie  ul. Prądnicka 76, 31-202 Kraków 
</t>
  </si>
  <si>
    <t>• skład (za wyjątkiem poz. 22, 27),</t>
  </si>
  <si>
    <t>• ogólną charakterystykę (za wyjątkiem poz. 22, 27),</t>
  </si>
  <si>
    <t>• charakterystykę mikrobiologiczną (w tym wyniki kontroli mikrobiologicznej szczepami odniesienia z kolekcji WDCM i/lub ATCC- za wyjątkiem poz. 4-7, 9, 11, 12, 19-22, 24, 27.</t>
  </si>
  <si>
    <t xml:space="preserve">WSSE w Krakowie  ul. Prądnicka 76, 31-202 Kraków - dla poz. 1, 9, 16-19, 21, 22, 26.
</t>
  </si>
  <si>
    <t xml:space="preserve">WSSE Oddział Laboratoryjny w Tarnowie  ul. Mościckiego 10,  33-100 Tarnów -
dla poz. 2, 4, 7, 8, 10, 12-15, 23, 24, 25
</t>
  </si>
  <si>
    <t xml:space="preserve">WSSE Oddział Laboratoryjny w Wadowicach  ul. Teatralna 2, 34-100 Wadowice - 
dla poz. 3, 5, 6, 11, 20, 27, 
</t>
  </si>
  <si>
    <t>Podłoże płynne do hodowlii drobnoustrojów;
• specyfikacja:
• sterylne podłoże w probówkach zamykanych plastikowym korkiem
• skład podłoża:
- wyciąg mózgowo-sercowy 17,5 g
- enzymatyczny hydrolizat żelatynowy
10,0 g
- chlorek sodu 5,0 g
- dekstroza lub glukoza 2,0 g
- fosforan disodu 2,5 g.</t>
  </si>
  <si>
    <t>Podłoże przeznaczone do szybkiego wykrywania i różnicowania patogennych Yersinia enterocolitica;
• specyfikacja:
- podłoże na płytce (ø90 mm);
• skład podłoża: 
- agar 15,0 g/l;
- mieszanina soli 5,0 g/l
- peptony 20,0 g/l;
- mieszanina chromogenna 1,3 g/l; 
- suplement selektywny 0,1 g/l                                                                           -White Opaque Suplement 1,0g/l</t>
  </si>
  <si>
    <r>
      <t>• podłoże do przechowywania szczepów  o niższych wymaganiach odżywczych;
• specyfikacja:
-</t>
    </r>
    <r>
      <rPr>
        <b/>
        <sz val="10"/>
        <rFont val="Tahoma"/>
        <family val="2"/>
        <charset val="238"/>
      </rPr>
      <t xml:space="preserve"> podłoża w szczelnie zamkniętej probówce o obj. 1 ml </t>
    </r>
    <r>
      <rPr>
        <sz val="10"/>
        <rFont val="Tahoma"/>
        <family val="2"/>
        <charset val="238"/>
      </rPr>
      <t xml:space="preserve">
• skład podłoża : 
- Enzymatyczny hydrolizat żelatynowy 5,0 g/l;
- wyciąg mięsny 3,0 g/l;
- chlorek sodu - 8,0 g/l;
- agar 15,0 g/l.                                               </t>
    </r>
  </si>
  <si>
    <t>25.</t>
  </si>
  <si>
    <t>AGZ.272.8.2025</t>
  </si>
  <si>
    <t>Okres ważności: min. 18 miesięcy od daty dostawy. W przypadku okresu ważności krótszego niż 18 miesięcy, wymagane jest min. ¾ okresu ważności deklarowanego przez producenta (zapisanego w certyfikacie jakości lub innym dokumencie do danej partii)</t>
  </si>
  <si>
    <r>
      <rPr>
        <b/>
        <sz val="10"/>
        <rFont val="Tahoma"/>
        <family val="2"/>
        <charset val="238"/>
      </rPr>
      <t>np. Producent: bioMerieux 
nr kat. 42619
lub produkt równoważny***</t>
    </r>
    <r>
      <rPr>
        <sz val="10"/>
        <rFont val="Tahoma"/>
        <family val="2"/>
      </rPr>
      <t xml:space="preserve">
• zastosowanie: dodatek wybiórczy do podłoża TSC do oznaczania </t>
    </r>
    <r>
      <rPr>
        <i/>
        <sz val="10"/>
        <rFont val="Tahoma"/>
        <family val="2"/>
      </rPr>
      <t xml:space="preserve">Clostridium perfringens </t>
    </r>
    <r>
      <rPr>
        <sz val="10"/>
        <rFont val="Tahoma"/>
        <family val="2"/>
      </rPr>
      <t>w wodzie,
- D-cykloseryna - 0,4 g/l;
• wydajność:  ampułka na 200 ml podłoża TSC.</t>
    </r>
  </si>
  <si>
    <t>Okres ważności: min. 12 miesięcy od daty dostawy lub min. ¾ okresu ważności deklarowanego przez producenta (zapisanego w certyfikacie jakości lub innym dokumencie do danej partii, o którym mowa w pkt. 1</t>
  </si>
  <si>
    <t>Okres ważności: min. 18 miesięcy od daty dostawy.W przypadku okresu ważności krótszego niż 18 miesięcy, wymagane jest min. ¾ okresu ważności deklarowanego przez producenta (zapisanego w certyfikacie jakości lub innym dokumencie do danej partii)</t>
  </si>
  <si>
    <t xml:space="preserve">• zastosowanie: Salmonella; 
• granulat;
• skład: 
 - pepton - 10,0 g/l;
 - laktoza - 10,0 g/l;
 - żółć wołowa suszona - 8,5 g/l;
 - cytrynian sodu - 8,5 g/l;
 - tiosiarczan(VI) sodu - 8,5 g/l;
 - cytrynian amonu i żelaza(III) - 1,0 g/l;
 - zieleń brylantowa - 0,0003 g/l;
 - czerwień neutralna - 0,025 g/l;
 - agar- 12,0 – 15,0 g/l.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</si>
</sst>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vertAlign val="subscript"/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7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name val="Tahoma"/>
      <family val="2"/>
      <charset val="238"/>
    </font>
    <font>
      <sz val="8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6" fillId="0" borderId="0"/>
    <xf numFmtId="0" fontId="16" fillId="0" borderId="0"/>
  </cellStyleXfs>
  <cellXfs count="132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0" fillId="4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1" applyFont="1" applyAlignment="1" applyProtection="1">
      <alignment horizontal="left" wrapText="1"/>
      <protection locked="0"/>
    </xf>
    <xf numFmtId="0" fontId="2" fillId="0" borderId="0" xfId="1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2" fillId="5" borderId="3" xfId="1" applyFont="1" applyFill="1" applyBorder="1" applyAlignment="1">
      <alignment vertical="top" wrapText="1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vertical="top"/>
    </xf>
    <xf numFmtId="0" fontId="11" fillId="0" borderId="0" xfId="0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5" borderId="3" xfId="1" applyFont="1" applyFill="1" applyBorder="1" applyAlignment="1">
      <alignment horizontal="left" vertical="top" wrapText="1"/>
    </xf>
    <xf numFmtId="0" fontId="2" fillId="0" borderId="9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 wrapText="1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0" fontId="2" fillId="0" borderId="17" xfId="1" applyFont="1" applyBorder="1" applyAlignment="1" applyProtection="1">
      <alignment horizontal="left" vertical="center" wrapText="1"/>
      <protection locked="0"/>
    </xf>
    <xf numFmtId="4" fontId="2" fillId="0" borderId="17" xfId="1" applyNumberFormat="1" applyFont="1" applyBorder="1" applyAlignment="1" applyProtection="1">
      <alignment horizontal="right" vertical="center" wrapText="1"/>
      <protection locked="0"/>
    </xf>
    <xf numFmtId="4" fontId="2" fillId="0" borderId="7" xfId="1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top" wrapText="1"/>
    </xf>
    <xf numFmtId="0" fontId="3" fillId="0" borderId="17" xfId="1" applyFont="1" applyBorder="1" applyAlignment="1">
      <alignment vertical="top" wrapText="1"/>
    </xf>
    <xf numFmtId="4" fontId="9" fillId="0" borderId="3" xfId="1" applyNumberFormat="1" applyFont="1" applyBorder="1" applyAlignment="1" applyProtection="1">
      <alignment horizontal="right" vertical="center" wrapText="1"/>
      <protection locked="0"/>
    </xf>
    <xf numFmtId="0" fontId="7" fillId="0" borderId="9" xfId="1" applyFont="1" applyBorder="1" applyAlignment="1">
      <alignment horizontal="left" vertical="top" wrapText="1"/>
    </xf>
    <xf numFmtId="0" fontId="18" fillId="0" borderId="0" xfId="0" applyFont="1"/>
    <xf numFmtId="4" fontId="9" fillId="0" borderId="7" xfId="1" applyNumberFormat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9" fillId="0" borderId="0" xfId="0" applyFont="1" applyAlignment="1" applyProtection="1">
      <alignment vertical="top"/>
      <protection locked="0"/>
    </xf>
    <xf numFmtId="0" fontId="2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>
      <alignment horizontal="center" vertical="top" wrapText="1"/>
    </xf>
    <xf numFmtId="0" fontId="9" fillId="0" borderId="9" xfId="1" applyFont="1" applyBorder="1" applyAlignment="1" applyProtection="1">
      <alignment horizontal="left" vertical="center" wrapText="1"/>
      <protection locked="0"/>
    </xf>
    <xf numFmtId="4" fontId="9" fillId="0" borderId="9" xfId="1" applyNumberFormat="1" applyFont="1" applyBorder="1" applyAlignment="1" applyProtection="1">
      <alignment horizontal="center" vertical="center" wrapText="1"/>
      <protection locked="0"/>
    </xf>
    <xf numFmtId="4" fontId="3" fillId="0" borderId="16" xfId="1" applyNumberFormat="1" applyFont="1" applyBorder="1" applyAlignment="1" applyProtection="1">
      <alignment horizontal="left" vertical="top" wrapText="1"/>
      <protection locked="0"/>
    </xf>
    <xf numFmtId="0" fontId="3" fillId="0" borderId="17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49" fontId="2" fillId="0" borderId="0" xfId="0" applyNumberFormat="1" applyFont="1" applyAlignment="1" applyProtection="1">
      <alignment horizontal="left" wrapText="1"/>
      <protection locked="0"/>
    </xf>
    <xf numFmtId="0" fontId="23" fillId="0" borderId="0" xfId="2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0" xfId="0" applyFont="1" applyProtection="1">
      <protection locked="0"/>
    </xf>
    <xf numFmtId="0" fontId="20" fillId="0" borderId="0" xfId="0" applyFont="1" applyAlignment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4" fillId="0" borderId="0" xfId="0" applyFont="1"/>
    <xf numFmtId="49" fontId="2" fillId="0" borderId="0" xfId="0" applyNumberFormat="1" applyFont="1" applyAlignment="1" applyProtection="1">
      <alignment horizontal="left" vertical="top" wrapText="1"/>
      <protection locked="0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13" fillId="0" borderId="0" xfId="0" applyFont="1"/>
    <xf numFmtId="0" fontId="12" fillId="0" borderId="0" xfId="2" applyBorder="1" applyProtection="1"/>
    <xf numFmtId="0" fontId="10" fillId="0" borderId="0" xfId="0" applyFont="1"/>
    <xf numFmtId="0" fontId="0" fillId="0" borderId="3" xfId="0" applyBorder="1"/>
    <xf numFmtId="0" fontId="12" fillId="0" borderId="3" xfId="2" applyBorder="1" applyProtection="1"/>
    <xf numFmtId="0" fontId="25" fillId="0" borderId="3" xfId="2" applyFont="1" applyBorder="1" applyProtection="1"/>
    <xf numFmtId="0" fontId="0" fillId="0" borderId="3" xfId="0" applyBorder="1" applyAlignment="1">
      <alignment horizontal="center" vertical="center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6" fillId="0" borderId="0" xfId="0" applyFont="1"/>
  </cellXfs>
  <cellStyles count="5">
    <cellStyle name="Excel Built-in Normal" xfId="4" xr:uid="{00000000-0005-0000-0000-000000000000}"/>
    <cellStyle name="Hiperłącze" xfId="2" builtinId="8"/>
    <cellStyle name="Normalny" xfId="0" builtinId="0"/>
    <cellStyle name="Normalny 2" xfId="1" xr:uid="{00000000-0005-0000-0000-000003000000}"/>
    <cellStyle name="Normalny 3" xfId="3" xr:uid="{00000000-0005-0000-0000-000004000000}"/>
  </cellStyles>
  <dxfs count="0"/>
  <tableStyles count="0" defaultTableStyle="TableStyleMedium2" defaultPivotStyle="PivotStyleLight16"/>
  <colors>
    <mruColors>
      <color rgb="FFFFEBFF"/>
      <color rgb="FFFF00FF"/>
      <color rgb="FFCCFFCC"/>
      <color rgb="FFFF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9"/>
  <sheetViews>
    <sheetView tabSelected="1" workbookViewId="0">
      <pane xSplit="3" ySplit="3" topLeftCell="D4" activePane="bottomRight" state="frozen"/>
      <selection activeCell="A2" sqref="A2"/>
      <selection pane="topRight" activeCell="D2" sqref="D2"/>
      <selection pane="bottomLeft" activeCell="A4" sqref="A4"/>
      <selection pane="bottomRight"/>
    </sheetView>
  </sheetViews>
  <sheetFormatPr defaultRowHeight="14.4"/>
  <cols>
    <col min="2" max="2" width="11.33203125" customWidth="1"/>
    <col min="3" max="3" width="54.6640625" customWidth="1"/>
  </cols>
  <sheetData>
    <row r="1" spans="1:3">
      <c r="A1" s="131" t="s">
        <v>156</v>
      </c>
    </row>
    <row r="2" spans="1:3" s="28" customFormat="1" ht="34.5" customHeight="1">
      <c r="A2" s="90" t="s">
        <v>34</v>
      </c>
      <c r="B2" s="90" t="s">
        <v>35</v>
      </c>
      <c r="C2" s="90" t="s">
        <v>33</v>
      </c>
    </row>
    <row r="3" spans="1:3" ht="38.25" customHeight="1">
      <c r="A3" s="90"/>
      <c r="B3" s="90"/>
      <c r="C3" s="90"/>
    </row>
    <row r="4" spans="1:3">
      <c r="A4" s="87" t="str">
        <f ca="1">'Część 01'!$A$4</f>
        <v>Część 01</v>
      </c>
      <c r="B4" s="88" t="str">
        <f>HYPERLINK("#'Część 01'!A1","przejdz do")</f>
        <v>przejdz do</v>
      </c>
      <c r="C4" s="87" t="str">
        <f>'Część 01'!$A$5</f>
        <v xml:space="preserve">SS Agar </v>
      </c>
    </row>
    <row r="5" spans="1:3" s="60" customFormat="1">
      <c r="A5" s="87" t="str">
        <f ca="1">'Część 02'!$A$4</f>
        <v>Część 02</v>
      </c>
      <c r="B5" s="89" t="str">
        <f>HYPERLINK("#'Część 02'!A1","przejdz do")</f>
        <v>przejdz do</v>
      </c>
      <c r="C5" s="87" t="str">
        <f>'Część 02'!$A$5</f>
        <v>Podłoża granulaty i dodatki do podłóż</v>
      </c>
    </row>
    <row r="6" spans="1:3" s="60" customFormat="1">
      <c r="A6" s="87" t="str">
        <f ca="1">'Część 03'!$A$4</f>
        <v>Część 03</v>
      </c>
      <c r="B6" s="88" t="str">
        <f>HYPERLINK("#'Część 03'!A1","przejdz do")</f>
        <v>przejdz do</v>
      </c>
      <c r="C6" s="87" t="str">
        <f>'Część 03'!$A$5</f>
        <v>Podłoża gotowe do diagnostyki medycznej - część 2</v>
      </c>
    </row>
    <row r="7" spans="1:3" s="60" customFormat="1">
      <c r="A7" s="87" t="str">
        <f ca="1">'Część 04'!$A$4</f>
        <v>Część 04</v>
      </c>
      <c r="B7" s="88" t="str">
        <f>HYPERLINK("#'Część 04'!A1","przejdz do")</f>
        <v>przejdz do</v>
      </c>
      <c r="C7" s="87" t="str">
        <f>'Część 04'!$A$5</f>
        <v xml:space="preserve">Suplement selektywny D-cykloseryna (do podłoża TSC) </v>
      </c>
    </row>
    <row r="9" spans="1:3">
      <c r="B9" s="85"/>
      <c r="C9" s="63"/>
    </row>
  </sheetData>
  <autoFilter ref="A3:C7" xr:uid="{00000000-0009-0000-0000-000000000000}"/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IJ33"/>
  <sheetViews>
    <sheetView view="pageBreakPreview" zoomScaleNormal="100" zoomScaleSheetLayoutView="100" workbookViewId="0">
      <selection activeCell="A2" sqref="A2"/>
    </sheetView>
  </sheetViews>
  <sheetFormatPr defaultRowHeight="14.4"/>
  <cols>
    <col min="1" max="1" width="5.44140625" customWidth="1"/>
    <col min="2" max="2" width="5.5546875" customWidth="1"/>
    <col min="3" max="3" width="22.6640625" customWidth="1"/>
    <col min="4" max="4" width="42.44140625" customWidth="1"/>
    <col min="5" max="5" width="19" customWidth="1"/>
    <col min="6" max="6" width="18.5546875" customWidth="1"/>
    <col min="7" max="7" width="11.33203125" customWidth="1"/>
    <col min="8" max="8" width="8.33203125" customWidth="1"/>
    <col min="9" max="9" width="15.44140625" customWidth="1"/>
    <col min="10" max="10" width="16.109375" customWidth="1"/>
  </cols>
  <sheetData>
    <row r="1" spans="1:10" s="2" customFormat="1" ht="12.75" customHeight="1">
      <c r="B1" s="4"/>
      <c r="C1" s="86" t="s">
        <v>156</v>
      </c>
      <c r="D1" s="5"/>
      <c r="E1" s="5"/>
      <c r="F1" s="5"/>
      <c r="G1" s="128" t="s">
        <v>5</v>
      </c>
      <c r="H1" s="128"/>
      <c r="I1" s="128"/>
      <c r="J1" s="128"/>
    </row>
    <row r="2" spans="1:10" s="2" customFormat="1" ht="13.2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3.2">
      <c r="A3" s="100" t="s">
        <v>6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s="2" customFormat="1" ht="15" customHeight="1">
      <c r="A4" s="113" t="str">
        <f ca="1">MID(CELL("nazwa_pliku",A1),FIND("]",CELL("nazwa_pliku",A1),1)+1,100)</f>
        <v>Część 01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s="2" customFormat="1" ht="13.2">
      <c r="A5" s="113" t="s">
        <v>76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0" s="2" customFormat="1" ht="18">
      <c r="A6" s="37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101" t="s">
        <v>7</v>
      </c>
      <c r="C7" s="104" t="s">
        <v>8</v>
      </c>
      <c r="D7" s="107" t="s">
        <v>9</v>
      </c>
      <c r="E7" s="107" t="s">
        <v>10</v>
      </c>
      <c r="F7" s="109"/>
      <c r="G7" s="107" t="s">
        <v>11</v>
      </c>
      <c r="H7" s="107" t="s">
        <v>12</v>
      </c>
      <c r="I7" s="110" t="s">
        <v>13</v>
      </c>
      <c r="J7" s="110" t="s">
        <v>14</v>
      </c>
    </row>
    <row r="8" spans="1:10" s="2" customFormat="1" ht="12.75" customHeight="1">
      <c r="B8" s="102"/>
      <c r="C8" s="105"/>
      <c r="D8" s="107"/>
      <c r="E8" s="107" t="s">
        <v>15</v>
      </c>
      <c r="F8" s="107" t="s">
        <v>16</v>
      </c>
      <c r="G8" s="107"/>
      <c r="H8" s="107"/>
      <c r="I8" s="110"/>
      <c r="J8" s="110"/>
    </row>
    <row r="9" spans="1:10" s="2" customFormat="1" ht="13.2">
      <c r="B9" s="103"/>
      <c r="C9" s="106"/>
      <c r="D9" s="108"/>
      <c r="E9" s="112"/>
      <c r="F9" s="112"/>
      <c r="G9" s="108"/>
      <c r="H9" s="108"/>
      <c r="I9" s="111"/>
      <c r="J9" s="111"/>
    </row>
    <row r="10" spans="1:10" s="2" customFormat="1" ht="176.25" customHeight="1">
      <c r="B10" s="9" t="s">
        <v>17</v>
      </c>
      <c r="C10" s="72" t="s">
        <v>76</v>
      </c>
      <c r="D10" s="45" t="s">
        <v>161</v>
      </c>
      <c r="E10" s="11"/>
      <c r="F10" s="11"/>
      <c r="G10" s="47" t="s">
        <v>114</v>
      </c>
      <c r="H10" s="48">
        <v>23</v>
      </c>
      <c r="I10" s="13"/>
      <c r="J10" s="54">
        <f>H10*I10</f>
        <v>0</v>
      </c>
    </row>
    <row r="11" spans="1:10" s="2" customFormat="1" ht="13.2">
      <c r="B11" s="93" t="s">
        <v>0</v>
      </c>
      <c r="C11" s="94"/>
      <c r="D11" s="94"/>
      <c r="E11" s="94"/>
      <c r="F11" s="94"/>
      <c r="G11" s="94"/>
      <c r="H11" s="94"/>
      <c r="I11" s="95"/>
      <c r="J11" s="1">
        <f>SUM(J10:J10)</f>
        <v>0</v>
      </c>
    </row>
    <row r="12" spans="1:10" s="2" customFormat="1" ht="45.75" customHeight="1">
      <c r="B12" s="3" t="s">
        <v>1</v>
      </c>
      <c r="C12" s="96" t="s">
        <v>2</v>
      </c>
      <c r="D12" s="96"/>
      <c r="E12" s="96"/>
      <c r="F12" s="96"/>
      <c r="G12" s="96"/>
      <c r="H12" s="96"/>
      <c r="I12" s="96"/>
      <c r="J12" s="97"/>
    </row>
    <row r="13" spans="1:10" s="2" customFormat="1" ht="45.75" customHeight="1">
      <c r="B13" s="3" t="s">
        <v>3</v>
      </c>
      <c r="C13" s="98" t="s">
        <v>4</v>
      </c>
      <c r="D13" s="98"/>
      <c r="E13" s="98"/>
      <c r="F13" s="98"/>
      <c r="G13" s="98"/>
      <c r="H13" s="98"/>
      <c r="I13" s="98"/>
      <c r="J13" s="98"/>
    </row>
    <row r="15" spans="1:10" s="30" customFormat="1" ht="11.25" customHeight="1">
      <c r="A15" s="18"/>
      <c r="B15" s="18" t="s">
        <v>24</v>
      </c>
      <c r="C15" s="4"/>
      <c r="D15" s="4"/>
      <c r="E15" s="4"/>
      <c r="F15" s="4"/>
      <c r="G15" s="4"/>
      <c r="H15" s="4"/>
      <c r="I15" s="4"/>
      <c r="J15" s="4"/>
    </row>
    <row r="16" spans="1:10" s="30" customFormat="1" ht="15" customHeight="1">
      <c r="A16" s="19"/>
      <c r="B16" s="19"/>
      <c r="C16" s="31"/>
      <c r="D16" s="20"/>
      <c r="E16" s="20"/>
      <c r="F16" s="20"/>
      <c r="G16" s="17"/>
      <c r="H16" s="17"/>
      <c r="I16" s="17"/>
      <c r="J16" s="31"/>
    </row>
    <row r="17" spans="2:244" s="30" customFormat="1" ht="38.4" customHeight="1">
      <c r="B17" s="32" t="s">
        <v>17</v>
      </c>
      <c r="C17" s="91" t="s">
        <v>44</v>
      </c>
      <c r="D17" s="91"/>
      <c r="E17" s="91"/>
      <c r="F17" s="91"/>
      <c r="G17" s="91"/>
      <c r="H17" s="91"/>
      <c r="I17" s="91"/>
      <c r="J17" s="91"/>
    </row>
    <row r="18" spans="2:244" s="31" customFormat="1" ht="17.25" customHeight="1">
      <c r="B18" s="32" t="s">
        <v>18</v>
      </c>
      <c r="C18" s="130" t="s">
        <v>45</v>
      </c>
      <c r="D18" s="15"/>
      <c r="E18" s="15"/>
      <c r="F18" s="15"/>
      <c r="G18" s="15"/>
      <c r="H18" s="15"/>
      <c r="I18" s="15"/>
      <c r="J18" s="15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</row>
    <row r="19" spans="2:244" s="31" customFormat="1" ht="17.25" customHeight="1">
      <c r="B19" s="32"/>
      <c r="C19" s="15" t="s">
        <v>30</v>
      </c>
      <c r="D19" s="15"/>
      <c r="E19" s="15"/>
      <c r="F19" s="15"/>
      <c r="G19" s="15"/>
      <c r="H19" s="15"/>
      <c r="I19" s="15"/>
      <c r="J19" s="15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</row>
    <row r="20" spans="2:244" s="31" customFormat="1" ht="17.25" customHeight="1">
      <c r="B20" s="32"/>
      <c r="C20" s="15" t="s">
        <v>31</v>
      </c>
      <c r="D20" s="15"/>
      <c r="E20" s="15"/>
      <c r="F20" s="15"/>
      <c r="G20" s="15"/>
      <c r="H20" s="15"/>
      <c r="I20" s="15"/>
      <c r="J20" s="15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</row>
    <row r="21" spans="2:244" s="31" customFormat="1" ht="17.25" customHeight="1">
      <c r="B21" s="32"/>
      <c r="C21" s="15" t="s">
        <v>46</v>
      </c>
      <c r="D21" s="15"/>
      <c r="E21" s="15"/>
      <c r="F21" s="15"/>
      <c r="G21" s="15"/>
      <c r="H21" s="15"/>
      <c r="I21" s="15"/>
      <c r="J21" s="15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</row>
    <row r="22" spans="2:244" s="31" customFormat="1" ht="17.25" customHeight="1">
      <c r="B22" s="32"/>
      <c r="C22" s="15" t="s">
        <v>47</v>
      </c>
      <c r="D22" s="15"/>
      <c r="E22" s="15"/>
      <c r="F22" s="15"/>
      <c r="G22" s="15"/>
      <c r="H22" s="15"/>
      <c r="I22" s="15"/>
      <c r="J22" s="15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</row>
    <row r="23" spans="2:244" s="31" customFormat="1" ht="17.25" customHeight="1">
      <c r="B23" s="32"/>
      <c r="C23" s="15" t="s">
        <v>48</v>
      </c>
      <c r="D23" s="15"/>
      <c r="E23" s="15"/>
      <c r="F23" s="15"/>
      <c r="G23" s="15"/>
      <c r="H23" s="15"/>
      <c r="I23" s="15"/>
      <c r="J23" s="15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</row>
    <row r="24" spans="2:244" s="31" customFormat="1" ht="17.25" customHeight="1">
      <c r="B24" s="32"/>
      <c r="C24" s="15" t="s">
        <v>49</v>
      </c>
      <c r="D24" s="15"/>
      <c r="E24" s="15"/>
      <c r="F24" s="15"/>
      <c r="G24" s="15"/>
      <c r="H24" s="15"/>
      <c r="I24" s="15"/>
      <c r="J24" s="15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</row>
    <row r="25" spans="2:244" s="31" customFormat="1" ht="45.75" customHeight="1">
      <c r="B25" s="32" t="s">
        <v>19</v>
      </c>
      <c r="C25" s="92" t="s">
        <v>157</v>
      </c>
      <c r="D25" s="92"/>
      <c r="E25" s="92"/>
      <c r="F25" s="92"/>
      <c r="G25" s="92"/>
      <c r="H25" s="92"/>
      <c r="I25" s="92"/>
      <c r="J25" s="92"/>
    </row>
    <row r="26" spans="2:244" s="30" customFormat="1" ht="13.5" customHeight="1">
      <c r="B26" s="32" t="s">
        <v>20</v>
      </c>
      <c r="C26" s="22" t="s">
        <v>26</v>
      </c>
      <c r="D26" s="33" t="s">
        <v>145</v>
      </c>
      <c r="E26" s="16"/>
      <c r="F26" s="16"/>
      <c r="G26" s="16"/>
      <c r="H26" s="16"/>
      <c r="I26" s="16"/>
      <c r="J26" s="16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</row>
    <row r="27" spans="2:244" s="30" customFormat="1" ht="15" customHeight="1">
      <c r="B27" s="32"/>
      <c r="I27" s="17"/>
      <c r="J27" s="31"/>
    </row>
    <row r="28" spans="2:244" s="30" customFormat="1" ht="15" customHeight="1">
      <c r="B28" s="32"/>
      <c r="I28" s="17"/>
      <c r="J28" s="31"/>
    </row>
    <row r="29" spans="2:244" s="30" customFormat="1" ht="15" customHeight="1">
      <c r="B29" s="32"/>
      <c r="C29" s="31"/>
      <c r="D29" s="20"/>
      <c r="E29" s="20"/>
      <c r="F29" s="20"/>
      <c r="G29" s="17"/>
      <c r="H29" s="17"/>
      <c r="I29" s="17"/>
      <c r="J29" s="31"/>
    </row>
    <row r="30" spans="2:244" s="30" customFormat="1" ht="15" customHeight="1">
      <c r="B30" s="32"/>
      <c r="C30" s="31"/>
      <c r="D30" s="20"/>
      <c r="E30" s="20"/>
      <c r="F30" s="20"/>
      <c r="G30" s="17"/>
      <c r="H30" s="17"/>
      <c r="I30" s="17"/>
      <c r="J30" s="31"/>
    </row>
    <row r="31" spans="2:244">
      <c r="B31" s="34"/>
    </row>
    <row r="32" spans="2:244" ht="15" customHeight="1">
      <c r="B32" s="34"/>
    </row>
    <row r="33" spans="2:2">
      <c r="B33" s="34"/>
    </row>
  </sheetData>
  <mergeCells count="19"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4:J4"/>
    <mergeCell ref="A5:J5"/>
    <mergeCell ref="C17:J17"/>
    <mergeCell ref="C25:J25"/>
    <mergeCell ref="B11:I11"/>
    <mergeCell ref="C12:J12"/>
    <mergeCell ref="C13:J13"/>
  </mergeCells>
  <pageMargins left="0.7" right="0.7" top="0.75" bottom="0.75" header="0.3" footer="0.3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J59"/>
  <sheetViews>
    <sheetView view="pageBreakPreview" zoomScale="70" zoomScaleNormal="100" zoomScaleSheetLayoutView="70" workbookViewId="0">
      <selection activeCell="A2" sqref="A2"/>
    </sheetView>
  </sheetViews>
  <sheetFormatPr defaultColWidth="9.109375" defaultRowHeight="14.4"/>
  <cols>
    <col min="1" max="1" width="5.44140625" style="63" customWidth="1"/>
    <col min="2" max="2" width="5.5546875" style="63" customWidth="1"/>
    <col min="3" max="3" width="22.6640625" style="63" customWidth="1"/>
    <col min="4" max="4" width="42.44140625" style="63" customWidth="1"/>
    <col min="5" max="5" width="19" style="63" customWidth="1"/>
    <col min="6" max="6" width="18.5546875" style="63" customWidth="1"/>
    <col min="7" max="7" width="11.44140625" style="63" customWidth="1"/>
    <col min="8" max="8" width="8.33203125" style="63" customWidth="1"/>
    <col min="9" max="9" width="15.44140625" style="63" customWidth="1"/>
    <col min="10" max="10" width="16.109375" style="63" customWidth="1"/>
    <col min="11" max="16384" width="9.109375" style="63"/>
  </cols>
  <sheetData>
    <row r="1" spans="1:10" s="2" customFormat="1" ht="13.2">
      <c r="B1" s="66"/>
      <c r="C1" s="2" t="str">
        <f>'Część 01'!$C$1</f>
        <v>AGZ.272.8.2025</v>
      </c>
      <c r="D1" s="16"/>
      <c r="E1" s="16"/>
      <c r="F1" s="16"/>
      <c r="G1" s="99" t="s">
        <v>5</v>
      </c>
      <c r="H1" s="99"/>
      <c r="I1" s="99"/>
      <c r="J1" s="99"/>
    </row>
    <row r="2" spans="1:10" s="2" customFormat="1" ht="13.2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3.2">
      <c r="A3" s="100" t="s">
        <v>6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s="2" customFormat="1" ht="13.2">
      <c r="A4" s="100" t="str">
        <f ca="1">MID(CELL("nazwa_pliku",A1),FIND("]",CELL("nazwa_pliku",A1),1)+1,100)</f>
        <v>Część 02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0" s="2" customFormat="1" ht="13.2">
      <c r="A5" s="100" t="s">
        <v>106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s="2" customFormat="1" ht="18">
      <c r="A6" s="75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114" t="s">
        <v>7</v>
      </c>
      <c r="C7" s="115" t="s">
        <v>8</v>
      </c>
      <c r="D7" s="107" t="s">
        <v>9</v>
      </c>
      <c r="E7" s="107" t="s">
        <v>10</v>
      </c>
      <c r="F7" s="109"/>
      <c r="G7" s="107" t="s">
        <v>11</v>
      </c>
      <c r="H7" s="107" t="s">
        <v>12</v>
      </c>
      <c r="I7" s="110" t="s">
        <v>13</v>
      </c>
      <c r="J7" s="110" t="s">
        <v>14</v>
      </c>
    </row>
    <row r="8" spans="1:10" s="2" customFormat="1" ht="13.2">
      <c r="B8" s="114"/>
      <c r="C8" s="115"/>
      <c r="D8" s="107"/>
      <c r="E8" s="107" t="s">
        <v>15</v>
      </c>
      <c r="F8" s="107" t="s">
        <v>16</v>
      </c>
      <c r="G8" s="107"/>
      <c r="H8" s="107"/>
      <c r="I8" s="110"/>
      <c r="J8" s="110"/>
    </row>
    <row r="9" spans="1:10" s="2" customFormat="1" ht="13.2">
      <c r="B9" s="101"/>
      <c r="C9" s="116"/>
      <c r="D9" s="108"/>
      <c r="E9" s="112"/>
      <c r="F9" s="112"/>
      <c r="G9" s="108"/>
      <c r="H9" s="108"/>
      <c r="I9" s="111"/>
      <c r="J9" s="111"/>
    </row>
    <row r="10" spans="1:10" s="2" customFormat="1" ht="208.5" customHeight="1">
      <c r="B10" s="9" t="s">
        <v>17</v>
      </c>
      <c r="C10" s="24" t="s">
        <v>51</v>
      </c>
      <c r="D10" s="45" t="s">
        <v>52</v>
      </c>
      <c r="E10" s="11"/>
      <c r="F10" s="11"/>
      <c r="G10" s="47" t="s">
        <v>113</v>
      </c>
      <c r="H10" s="48">
        <v>1</v>
      </c>
      <c r="I10" s="13"/>
      <c r="J10" s="54">
        <f>H10*I10</f>
        <v>0</v>
      </c>
    </row>
    <row r="11" spans="1:10" s="2" customFormat="1" ht="208.5" customHeight="1">
      <c r="B11" s="9" t="s">
        <v>18</v>
      </c>
      <c r="C11" s="72" t="s">
        <v>51</v>
      </c>
      <c r="D11" s="45" t="s">
        <v>52</v>
      </c>
      <c r="E11" s="11"/>
      <c r="F11" s="11"/>
      <c r="G11" s="47" t="s">
        <v>113</v>
      </c>
      <c r="H11" s="48">
        <v>2</v>
      </c>
      <c r="I11" s="13"/>
      <c r="J11" s="54">
        <f t="shared" ref="J10:J36" si="0">H11*I11</f>
        <v>0</v>
      </c>
    </row>
    <row r="12" spans="1:10" s="2" customFormat="1" ht="208.5" customHeight="1">
      <c r="B12" s="9" t="s">
        <v>19</v>
      </c>
      <c r="C12" s="72" t="s">
        <v>51</v>
      </c>
      <c r="D12" s="45" t="s">
        <v>52</v>
      </c>
      <c r="E12" s="11"/>
      <c r="F12" s="11"/>
      <c r="G12" s="47" t="s">
        <v>113</v>
      </c>
      <c r="H12" s="48">
        <v>1</v>
      </c>
      <c r="I12" s="13"/>
      <c r="J12" s="54">
        <f t="shared" si="0"/>
        <v>0</v>
      </c>
    </row>
    <row r="13" spans="1:10" s="2" customFormat="1" ht="47.25" customHeight="1">
      <c r="B13" s="9" t="s">
        <v>20</v>
      </c>
      <c r="C13" s="72" t="s">
        <v>53</v>
      </c>
      <c r="D13" s="45" t="s">
        <v>54</v>
      </c>
      <c r="E13" s="11"/>
      <c r="F13" s="11"/>
      <c r="G13" s="47" t="s">
        <v>80</v>
      </c>
      <c r="H13" s="48">
        <v>2</v>
      </c>
      <c r="I13" s="13"/>
      <c r="J13" s="54">
        <f t="shared" si="0"/>
        <v>0</v>
      </c>
    </row>
    <row r="14" spans="1:10" s="2" customFormat="1" ht="47.25" customHeight="1">
      <c r="B14" s="9" t="s">
        <v>21</v>
      </c>
      <c r="C14" s="72" t="s">
        <v>55</v>
      </c>
      <c r="D14" s="45" t="s">
        <v>54</v>
      </c>
      <c r="E14" s="11"/>
      <c r="F14" s="11"/>
      <c r="G14" s="47" t="s">
        <v>81</v>
      </c>
      <c r="H14" s="48">
        <v>2</v>
      </c>
      <c r="I14" s="13"/>
      <c r="J14" s="54">
        <f t="shared" si="0"/>
        <v>0</v>
      </c>
    </row>
    <row r="15" spans="1:10" s="2" customFormat="1" ht="73.5" customHeight="1">
      <c r="B15" s="9" t="s">
        <v>22</v>
      </c>
      <c r="C15" s="72" t="s">
        <v>56</v>
      </c>
      <c r="D15" s="45" t="s">
        <v>123</v>
      </c>
      <c r="E15" s="11"/>
      <c r="F15" s="11"/>
      <c r="G15" s="47" t="s">
        <v>81</v>
      </c>
      <c r="H15" s="48">
        <v>2</v>
      </c>
      <c r="I15" s="13"/>
      <c r="J15" s="54">
        <f t="shared" si="0"/>
        <v>0</v>
      </c>
    </row>
    <row r="16" spans="1:10" s="2" customFormat="1" ht="73.5" customHeight="1">
      <c r="B16" s="9" t="s">
        <v>23</v>
      </c>
      <c r="C16" s="72" t="s">
        <v>56</v>
      </c>
      <c r="D16" s="45" t="s">
        <v>123</v>
      </c>
      <c r="E16" s="11"/>
      <c r="F16" s="11"/>
      <c r="G16" s="47" t="s">
        <v>80</v>
      </c>
      <c r="H16" s="48">
        <v>2</v>
      </c>
      <c r="I16" s="13"/>
      <c r="J16" s="54">
        <f t="shared" si="0"/>
        <v>0</v>
      </c>
    </row>
    <row r="17" spans="2:10" s="2" customFormat="1" ht="132.75" customHeight="1">
      <c r="B17" s="9" t="s">
        <v>25</v>
      </c>
      <c r="C17" s="72" t="s">
        <v>57</v>
      </c>
      <c r="D17" s="45" t="s">
        <v>58</v>
      </c>
      <c r="E17" s="11"/>
      <c r="F17" s="11"/>
      <c r="G17" s="47" t="s">
        <v>114</v>
      </c>
      <c r="H17" s="48">
        <v>1</v>
      </c>
      <c r="I17" s="13"/>
      <c r="J17" s="54">
        <f t="shared" si="0"/>
        <v>0</v>
      </c>
    </row>
    <row r="18" spans="2:10" s="2" customFormat="1" ht="100.5" customHeight="1">
      <c r="B18" s="9" t="s">
        <v>27</v>
      </c>
      <c r="C18" s="72" t="s">
        <v>59</v>
      </c>
      <c r="D18" s="45" t="s">
        <v>60</v>
      </c>
      <c r="E18" s="11"/>
      <c r="F18" s="11"/>
      <c r="G18" s="47" t="s">
        <v>83</v>
      </c>
      <c r="H18" s="48">
        <v>1</v>
      </c>
      <c r="I18" s="13"/>
      <c r="J18" s="54">
        <f t="shared" si="0"/>
        <v>0</v>
      </c>
    </row>
    <row r="19" spans="2:10" s="2" customFormat="1" ht="260.25" customHeight="1">
      <c r="B19" s="9" t="s">
        <v>28</v>
      </c>
      <c r="C19" s="72" t="s">
        <v>61</v>
      </c>
      <c r="D19" s="45" t="s">
        <v>62</v>
      </c>
      <c r="E19" s="11"/>
      <c r="F19" s="11"/>
      <c r="G19" s="47" t="s">
        <v>113</v>
      </c>
      <c r="H19" s="48">
        <v>1</v>
      </c>
      <c r="I19" s="13"/>
      <c r="J19" s="54">
        <f t="shared" si="0"/>
        <v>0</v>
      </c>
    </row>
    <row r="20" spans="2:10" s="2" customFormat="1" ht="111" customHeight="1">
      <c r="B20" s="9" t="s">
        <v>29</v>
      </c>
      <c r="C20" s="72" t="s">
        <v>63</v>
      </c>
      <c r="D20" s="45" t="s">
        <v>64</v>
      </c>
      <c r="E20" s="11"/>
      <c r="F20" s="11"/>
      <c r="G20" s="47" t="s">
        <v>84</v>
      </c>
      <c r="H20" s="48">
        <v>1</v>
      </c>
      <c r="I20" s="13"/>
      <c r="J20" s="54">
        <f t="shared" si="0"/>
        <v>0</v>
      </c>
    </row>
    <row r="21" spans="2:10" s="2" customFormat="1" ht="111" customHeight="1">
      <c r="B21" s="9" t="s">
        <v>37</v>
      </c>
      <c r="C21" s="72" t="s">
        <v>63</v>
      </c>
      <c r="D21" s="45" t="s">
        <v>64</v>
      </c>
      <c r="E21" s="11"/>
      <c r="F21" s="11"/>
      <c r="G21" s="47" t="s">
        <v>84</v>
      </c>
      <c r="H21" s="48">
        <v>1</v>
      </c>
      <c r="I21" s="13"/>
      <c r="J21" s="54">
        <f t="shared" si="0"/>
        <v>0</v>
      </c>
    </row>
    <row r="22" spans="2:10" s="2" customFormat="1" ht="186.75" customHeight="1">
      <c r="B22" s="9" t="s">
        <v>38</v>
      </c>
      <c r="C22" s="10" t="s">
        <v>109</v>
      </c>
      <c r="D22" s="45" t="s">
        <v>125</v>
      </c>
      <c r="E22" s="11" t="s">
        <v>82</v>
      </c>
      <c r="F22" s="11"/>
      <c r="G22" s="47" t="s">
        <v>114</v>
      </c>
      <c r="H22" s="48">
        <v>3</v>
      </c>
      <c r="I22" s="13"/>
      <c r="J22" s="54">
        <f t="shared" si="0"/>
        <v>0</v>
      </c>
    </row>
    <row r="23" spans="2:10" s="2" customFormat="1" ht="79.5" customHeight="1">
      <c r="B23" s="9" t="s">
        <v>39</v>
      </c>
      <c r="C23" s="72" t="s">
        <v>65</v>
      </c>
      <c r="D23" s="45" t="s">
        <v>66</v>
      </c>
      <c r="E23" s="11"/>
      <c r="F23" s="11"/>
      <c r="G23" s="47" t="s">
        <v>85</v>
      </c>
      <c r="H23" s="48">
        <v>5</v>
      </c>
      <c r="I23" s="13"/>
      <c r="J23" s="54">
        <f t="shared" si="0"/>
        <v>0</v>
      </c>
    </row>
    <row r="24" spans="2:10" s="2" customFormat="1" ht="79.5" customHeight="1">
      <c r="B24" s="9" t="s">
        <v>40</v>
      </c>
      <c r="C24" s="72" t="s">
        <v>67</v>
      </c>
      <c r="D24" s="45" t="s">
        <v>68</v>
      </c>
      <c r="E24" s="11"/>
      <c r="F24" s="11"/>
      <c r="G24" s="47" t="s">
        <v>85</v>
      </c>
      <c r="H24" s="48">
        <v>5</v>
      </c>
      <c r="I24" s="13"/>
      <c r="J24" s="54">
        <f t="shared" si="0"/>
        <v>0</v>
      </c>
    </row>
    <row r="25" spans="2:10" s="2" customFormat="1" ht="174" customHeight="1">
      <c r="B25" s="9" t="s">
        <v>41</v>
      </c>
      <c r="C25" s="72" t="s">
        <v>69</v>
      </c>
      <c r="D25" s="45" t="s">
        <v>70</v>
      </c>
      <c r="E25" s="11"/>
      <c r="F25" s="11"/>
      <c r="G25" s="47" t="s">
        <v>114</v>
      </c>
      <c r="H25" s="48">
        <v>4</v>
      </c>
      <c r="I25" s="13"/>
      <c r="J25" s="54">
        <f t="shared" si="0"/>
        <v>0</v>
      </c>
    </row>
    <row r="26" spans="2:10" s="2" customFormat="1" ht="180" customHeight="1">
      <c r="B26" s="9" t="s">
        <v>42</v>
      </c>
      <c r="C26" s="56" t="s">
        <v>139</v>
      </c>
      <c r="D26" s="45" t="s">
        <v>140</v>
      </c>
      <c r="E26" s="11"/>
      <c r="F26" s="11"/>
      <c r="G26" s="47" t="s">
        <v>113</v>
      </c>
      <c r="H26" s="48">
        <v>1</v>
      </c>
      <c r="I26" s="13"/>
      <c r="J26" s="54">
        <f t="shared" si="0"/>
        <v>0</v>
      </c>
    </row>
    <row r="27" spans="2:10" s="2" customFormat="1" ht="147" customHeight="1">
      <c r="B27" s="9" t="s">
        <v>43</v>
      </c>
      <c r="C27" s="73" t="s">
        <v>135</v>
      </c>
      <c r="D27" s="45" t="s">
        <v>136</v>
      </c>
      <c r="E27" s="11"/>
      <c r="F27" s="11"/>
      <c r="G27" s="47" t="s">
        <v>134</v>
      </c>
      <c r="H27" s="48">
        <v>1</v>
      </c>
      <c r="I27" s="13"/>
      <c r="J27" s="54">
        <f t="shared" si="0"/>
        <v>0</v>
      </c>
    </row>
    <row r="28" spans="2:10" s="2" customFormat="1" ht="31.5" customHeight="1">
      <c r="B28" s="9" t="s">
        <v>87</v>
      </c>
      <c r="C28" s="72" t="s">
        <v>71</v>
      </c>
      <c r="D28" s="45" t="s">
        <v>72</v>
      </c>
      <c r="E28" s="11"/>
      <c r="F28" s="11"/>
      <c r="G28" s="47" t="s">
        <v>85</v>
      </c>
      <c r="H28" s="48">
        <v>1</v>
      </c>
      <c r="I28" s="13"/>
      <c r="J28" s="54">
        <f t="shared" si="0"/>
        <v>0</v>
      </c>
    </row>
    <row r="29" spans="2:10" s="2" customFormat="1" ht="66.75" customHeight="1">
      <c r="B29" s="9" t="s">
        <v>88</v>
      </c>
      <c r="C29" s="72" t="s">
        <v>73</v>
      </c>
      <c r="D29" s="45" t="s">
        <v>74</v>
      </c>
      <c r="E29" s="11"/>
      <c r="F29" s="11"/>
      <c r="G29" s="47" t="s">
        <v>86</v>
      </c>
      <c r="H29" s="48">
        <v>1</v>
      </c>
      <c r="I29" s="13"/>
      <c r="J29" s="54">
        <f t="shared" si="0"/>
        <v>0</v>
      </c>
    </row>
    <row r="30" spans="2:10" s="2" customFormat="1" ht="66.75" customHeight="1">
      <c r="B30" s="9" t="s">
        <v>89</v>
      </c>
      <c r="C30" s="72" t="s">
        <v>73</v>
      </c>
      <c r="D30" s="45" t="s">
        <v>75</v>
      </c>
      <c r="E30" s="11"/>
      <c r="F30" s="11"/>
      <c r="G30" s="47" t="s">
        <v>86</v>
      </c>
      <c r="H30" s="48">
        <v>1</v>
      </c>
      <c r="I30" s="13"/>
      <c r="J30" s="54">
        <f t="shared" si="0"/>
        <v>0</v>
      </c>
    </row>
    <row r="31" spans="2:10" s="2" customFormat="1" ht="66.75" customHeight="1">
      <c r="B31" s="9" t="s">
        <v>90</v>
      </c>
      <c r="C31" s="56" t="s">
        <v>110</v>
      </c>
      <c r="D31" s="45" t="s">
        <v>127</v>
      </c>
      <c r="E31" s="11"/>
      <c r="F31" s="11"/>
      <c r="G31" s="47" t="s">
        <v>115</v>
      </c>
      <c r="H31" s="48">
        <v>1</v>
      </c>
      <c r="I31" s="13"/>
      <c r="J31" s="54">
        <f t="shared" si="0"/>
        <v>0</v>
      </c>
    </row>
    <row r="32" spans="2:10" s="2" customFormat="1" ht="223.5" customHeight="1">
      <c r="B32" s="9" t="s">
        <v>91</v>
      </c>
      <c r="C32" s="76" t="s">
        <v>137</v>
      </c>
      <c r="D32" s="45" t="s">
        <v>138</v>
      </c>
      <c r="E32" s="11" t="s">
        <v>79</v>
      </c>
      <c r="F32" s="11"/>
      <c r="G32" s="47" t="s">
        <v>113</v>
      </c>
      <c r="H32" s="48">
        <v>1</v>
      </c>
      <c r="I32" s="13"/>
      <c r="J32" s="54">
        <f t="shared" si="0"/>
        <v>0</v>
      </c>
    </row>
    <row r="33" spans="1:10" s="2" customFormat="1" ht="91.5" customHeight="1">
      <c r="B33" s="9" t="s">
        <v>92</v>
      </c>
      <c r="C33" s="72" t="s">
        <v>107</v>
      </c>
      <c r="D33" s="45" t="s">
        <v>124</v>
      </c>
      <c r="E33" s="11"/>
      <c r="F33" s="11"/>
      <c r="G33" s="47" t="s">
        <v>85</v>
      </c>
      <c r="H33" s="48">
        <v>1</v>
      </c>
      <c r="I33" s="13"/>
      <c r="J33" s="54">
        <f t="shared" si="0"/>
        <v>0</v>
      </c>
    </row>
    <row r="34" spans="1:10" s="2" customFormat="1" ht="150.75" customHeight="1">
      <c r="B34" s="9" t="s">
        <v>155</v>
      </c>
      <c r="C34" s="57" t="s">
        <v>111</v>
      </c>
      <c r="D34" s="45" t="s">
        <v>126</v>
      </c>
      <c r="E34" s="11"/>
      <c r="F34" s="11"/>
      <c r="G34" s="47" t="s">
        <v>114</v>
      </c>
      <c r="H34" s="48">
        <v>1</v>
      </c>
      <c r="I34" s="13"/>
      <c r="J34" s="54">
        <f t="shared" si="0"/>
        <v>0</v>
      </c>
    </row>
    <row r="35" spans="1:10" s="2" customFormat="1" ht="99.75" customHeight="1">
      <c r="B35" s="9" t="s">
        <v>93</v>
      </c>
      <c r="C35" s="72" t="s">
        <v>77</v>
      </c>
      <c r="D35" s="45" t="s">
        <v>78</v>
      </c>
      <c r="E35" s="11"/>
      <c r="F35" s="11"/>
      <c r="G35" s="47" t="s">
        <v>114</v>
      </c>
      <c r="H35" s="48">
        <v>1</v>
      </c>
      <c r="I35" s="13"/>
      <c r="J35" s="54">
        <f t="shared" si="0"/>
        <v>0</v>
      </c>
    </row>
    <row r="36" spans="1:10" s="2" customFormat="1" ht="40.5" customHeight="1">
      <c r="B36" s="9" t="s">
        <v>94</v>
      </c>
      <c r="C36" s="71" t="s">
        <v>131</v>
      </c>
      <c r="D36" s="45" t="s">
        <v>132</v>
      </c>
      <c r="E36" s="11"/>
      <c r="F36" s="11"/>
      <c r="G36" s="47" t="s">
        <v>133</v>
      </c>
      <c r="H36" s="48">
        <v>1</v>
      </c>
      <c r="I36" s="13"/>
      <c r="J36" s="54">
        <f t="shared" si="0"/>
        <v>0</v>
      </c>
    </row>
    <row r="37" spans="1:10" s="2" customFormat="1" ht="12.75" customHeight="1">
      <c r="B37" s="117" t="s">
        <v>0</v>
      </c>
      <c r="C37" s="118"/>
      <c r="D37" s="118"/>
      <c r="E37" s="118"/>
      <c r="F37" s="118"/>
      <c r="G37" s="118"/>
      <c r="H37" s="118"/>
      <c r="I37" s="118"/>
      <c r="J37" s="1">
        <f>SUM(J10:J36)</f>
        <v>0</v>
      </c>
    </row>
    <row r="38" spans="1:10" s="2" customFormat="1" ht="42.75" customHeight="1">
      <c r="B38" s="3" t="s">
        <v>1</v>
      </c>
      <c r="C38" s="96" t="s">
        <v>2</v>
      </c>
      <c r="D38" s="119"/>
      <c r="E38" s="119"/>
      <c r="F38" s="119"/>
      <c r="G38" s="119"/>
      <c r="H38" s="119"/>
      <c r="I38" s="119"/>
      <c r="J38" s="119"/>
    </row>
    <row r="39" spans="1:10" s="2" customFormat="1" ht="47.25" customHeight="1">
      <c r="B39" s="3" t="s">
        <v>3</v>
      </c>
      <c r="C39" s="120" t="s">
        <v>4</v>
      </c>
      <c r="D39" s="121"/>
      <c r="E39" s="121"/>
      <c r="F39" s="121"/>
      <c r="G39" s="121"/>
      <c r="H39" s="121"/>
      <c r="I39" s="121"/>
      <c r="J39" s="121"/>
    </row>
    <row r="41" spans="1:10" s="30" customFormat="1" ht="11.25" customHeight="1">
      <c r="A41" s="77"/>
      <c r="B41" s="77" t="s">
        <v>24</v>
      </c>
      <c r="C41" s="66"/>
      <c r="D41" s="66"/>
      <c r="E41" s="66"/>
      <c r="F41" s="66"/>
      <c r="G41" s="66"/>
      <c r="H41" s="66"/>
      <c r="I41" s="66"/>
      <c r="J41" s="66"/>
    </row>
    <row r="42" spans="1:10" s="30" customFormat="1" ht="15" customHeight="1">
      <c r="A42" s="19"/>
      <c r="B42" s="19"/>
      <c r="C42" s="65"/>
      <c r="D42" s="20"/>
      <c r="E42" s="20"/>
      <c r="F42" s="20"/>
      <c r="G42" s="17"/>
      <c r="H42" s="17"/>
      <c r="I42" s="17"/>
      <c r="J42" s="65"/>
    </row>
    <row r="43" spans="1:10" ht="37.5" customHeight="1">
      <c r="B43" s="35" t="s">
        <v>17</v>
      </c>
      <c r="C43" s="91" t="s">
        <v>95</v>
      </c>
      <c r="D43" s="91"/>
      <c r="E43" s="91"/>
      <c r="F43" s="91"/>
      <c r="G43" s="91"/>
      <c r="H43" s="91"/>
      <c r="I43" s="91"/>
      <c r="J43" s="91"/>
    </row>
    <row r="44" spans="1:10" ht="21" customHeight="1">
      <c r="B44" s="35" t="s">
        <v>18</v>
      </c>
      <c r="C44" s="129" t="s">
        <v>45</v>
      </c>
      <c r="D44" s="16"/>
      <c r="E44" s="49"/>
      <c r="F44" s="50"/>
      <c r="G44" s="50"/>
    </row>
    <row r="45" spans="1:10" ht="14.25" customHeight="1">
      <c r="B45" s="35"/>
      <c r="C45" s="74" t="s">
        <v>30</v>
      </c>
      <c r="D45" s="16"/>
      <c r="E45" s="49"/>
      <c r="F45" s="50"/>
      <c r="G45" s="50"/>
    </row>
    <row r="46" spans="1:10" ht="14.25" customHeight="1">
      <c r="B46" s="35"/>
      <c r="C46" s="74" t="s">
        <v>96</v>
      </c>
      <c r="D46" s="16"/>
      <c r="E46" s="49"/>
      <c r="F46" s="50"/>
      <c r="G46" s="50"/>
    </row>
    <row r="47" spans="1:10" ht="14.25" customHeight="1">
      <c r="B47" s="35"/>
      <c r="C47" s="51" t="s">
        <v>31</v>
      </c>
      <c r="D47" s="16"/>
      <c r="E47" s="49"/>
      <c r="F47" s="50"/>
      <c r="G47" s="50"/>
    </row>
    <row r="48" spans="1:10" ht="14.25" customHeight="1">
      <c r="B48" s="35"/>
      <c r="C48" s="51" t="s">
        <v>46</v>
      </c>
      <c r="D48" s="16"/>
      <c r="E48" s="49"/>
      <c r="F48" s="50"/>
      <c r="G48" s="50"/>
    </row>
    <row r="49" spans="2:10" ht="14.25" customHeight="1">
      <c r="B49" s="35"/>
      <c r="C49" s="52" t="s">
        <v>146</v>
      </c>
      <c r="D49" s="5"/>
      <c r="E49" s="79"/>
      <c r="F49" s="80"/>
      <c r="G49" s="80"/>
      <c r="H49" s="81"/>
      <c r="I49" s="81"/>
      <c r="J49" s="81"/>
    </row>
    <row r="50" spans="2:10" ht="14.25" customHeight="1">
      <c r="B50" s="35"/>
      <c r="C50" s="52" t="s">
        <v>147</v>
      </c>
      <c r="D50" s="16"/>
      <c r="E50" s="49"/>
      <c r="F50" s="50"/>
      <c r="G50" s="50"/>
      <c r="H50" s="84"/>
      <c r="I50" s="84"/>
      <c r="J50" s="84"/>
    </row>
    <row r="51" spans="2:10" ht="36" customHeight="1">
      <c r="B51" s="35"/>
      <c r="C51" s="122" t="s">
        <v>148</v>
      </c>
      <c r="D51" s="122"/>
      <c r="E51" s="122"/>
      <c r="F51" s="122"/>
      <c r="G51" s="122"/>
      <c r="H51" s="122"/>
      <c r="I51" s="122"/>
      <c r="J51" s="122"/>
    </row>
    <row r="52" spans="2:10" ht="32.25" customHeight="1">
      <c r="B52" s="35" t="s">
        <v>19</v>
      </c>
      <c r="C52" s="91" t="s">
        <v>160</v>
      </c>
      <c r="D52" s="91"/>
      <c r="E52" s="91"/>
      <c r="F52" s="91"/>
      <c r="G52" s="91"/>
      <c r="H52" s="91"/>
      <c r="I52" s="91"/>
      <c r="J52" s="91"/>
    </row>
    <row r="53" spans="2:10" ht="16.5" customHeight="1">
      <c r="B53" s="35" t="s">
        <v>20</v>
      </c>
      <c r="C53" s="33" t="s">
        <v>26</v>
      </c>
      <c r="D53" s="33" t="s">
        <v>149</v>
      </c>
    </row>
    <row r="54" spans="2:10">
      <c r="B54" s="78"/>
      <c r="C54" s="2"/>
      <c r="D54" s="33" t="s">
        <v>150</v>
      </c>
    </row>
    <row r="55" spans="2:10">
      <c r="B55" s="78"/>
      <c r="C55" s="2"/>
      <c r="D55" s="33" t="s">
        <v>151</v>
      </c>
    </row>
    <row r="56" spans="2:10" s="30" customFormat="1" ht="15" customHeight="1">
      <c r="B56" s="35"/>
      <c r="D56" s="30" t="s">
        <v>122</v>
      </c>
      <c r="I56" s="17"/>
      <c r="J56" s="65"/>
    </row>
    <row r="57" spans="2:10" s="30" customFormat="1" ht="15" customHeight="1">
      <c r="B57" s="35"/>
      <c r="I57" s="17"/>
      <c r="J57" s="65"/>
    </row>
    <row r="58" spans="2:10" s="30" customFormat="1" ht="15" customHeight="1">
      <c r="B58" s="35"/>
      <c r="C58" s="65"/>
      <c r="D58" s="20"/>
      <c r="E58" s="20"/>
      <c r="F58" s="20"/>
      <c r="G58" s="17"/>
      <c r="H58" s="17"/>
      <c r="I58" s="17"/>
      <c r="J58" s="65"/>
    </row>
    <row r="59" spans="2:10" s="30" customFormat="1" ht="15" customHeight="1">
      <c r="B59" s="35"/>
      <c r="C59" s="65"/>
      <c r="D59" s="20"/>
      <c r="E59" s="20"/>
      <c r="F59" s="20"/>
      <c r="G59" s="17"/>
      <c r="H59" s="17"/>
      <c r="I59" s="17"/>
      <c r="J59" s="65"/>
    </row>
  </sheetData>
  <autoFilter ref="A3:J39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52:J52"/>
    <mergeCell ref="B37:I37"/>
    <mergeCell ref="C38:J38"/>
    <mergeCell ref="C39:J39"/>
    <mergeCell ref="C51:J51"/>
    <mergeCell ref="C43:J43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</mergeCells>
  <phoneticPr fontId="22" type="noConversion"/>
  <pageMargins left="0.7" right="0.7" top="0.75" bottom="0.75" header="0.3" footer="0.3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11"/>
  <dimension ref="A1:J40"/>
  <sheetViews>
    <sheetView view="pageBreakPreview" topLeftCell="A16" zoomScale="80" zoomScaleNormal="100" zoomScaleSheetLayoutView="80" workbookViewId="0">
      <selection activeCell="A2" sqref="A2"/>
    </sheetView>
  </sheetViews>
  <sheetFormatPr defaultRowHeight="14.4"/>
  <cols>
    <col min="1" max="1" width="5.44140625" customWidth="1"/>
    <col min="2" max="2" width="5.5546875" customWidth="1"/>
    <col min="3" max="3" width="22.6640625" customWidth="1"/>
    <col min="4" max="4" width="42.44140625" customWidth="1"/>
    <col min="5" max="5" width="19" customWidth="1"/>
    <col min="6" max="6" width="18.5546875" customWidth="1"/>
    <col min="7" max="7" width="11.5546875" customWidth="1"/>
    <col min="8" max="8" width="8.33203125" customWidth="1"/>
    <col min="9" max="9" width="15.44140625" customWidth="1"/>
    <col min="10" max="10" width="16.109375" customWidth="1"/>
  </cols>
  <sheetData>
    <row r="1" spans="1:10" s="2" customFormat="1" ht="13.2">
      <c r="B1" s="4"/>
      <c r="C1" s="2" t="str">
        <f>'Część 01'!$C$1</f>
        <v>AGZ.272.8.2025</v>
      </c>
      <c r="D1" s="5"/>
      <c r="E1" s="5"/>
      <c r="F1" s="5"/>
      <c r="G1" s="99" t="s">
        <v>5</v>
      </c>
      <c r="H1" s="99"/>
      <c r="I1" s="99"/>
      <c r="J1" s="99"/>
    </row>
    <row r="2" spans="1:10" s="2" customFormat="1" ht="13.2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3.2">
      <c r="A3" s="100" t="s">
        <v>6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s="2" customFormat="1" ht="13.2">
      <c r="A4" s="100" t="str">
        <f ca="1">MID(CELL("nazwa_pliku",A1),FIND("]",CELL("nazwa_pliku",A1),1)+1,100)</f>
        <v>Część 03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0" s="2" customFormat="1" ht="13.2">
      <c r="A5" s="113" t="s">
        <v>112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0" s="2" customFormat="1" ht="18">
      <c r="A6" s="38" t="str">
        <f>HYPERLINK("#'Suma'!A1","wstecz")</f>
        <v>wstecz</v>
      </c>
      <c r="B6" s="39"/>
      <c r="C6" s="39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114" t="s">
        <v>7</v>
      </c>
      <c r="C7" s="115" t="s">
        <v>8</v>
      </c>
      <c r="D7" s="107" t="s">
        <v>9</v>
      </c>
      <c r="E7" s="107" t="s">
        <v>10</v>
      </c>
      <c r="F7" s="109"/>
      <c r="G7" s="107" t="s">
        <v>11</v>
      </c>
      <c r="H7" s="107" t="s">
        <v>12</v>
      </c>
      <c r="I7" s="110" t="s">
        <v>13</v>
      </c>
      <c r="J7" s="110" t="s">
        <v>14</v>
      </c>
    </row>
    <row r="8" spans="1:10" s="2" customFormat="1" ht="13.2">
      <c r="B8" s="114"/>
      <c r="C8" s="115"/>
      <c r="D8" s="107"/>
      <c r="E8" s="107" t="s">
        <v>15</v>
      </c>
      <c r="F8" s="107" t="s">
        <v>16</v>
      </c>
      <c r="G8" s="107"/>
      <c r="H8" s="107"/>
      <c r="I8" s="110"/>
      <c r="J8" s="110"/>
    </row>
    <row r="9" spans="1:10" s="2" customFormat="1" ht="13.2">
      <c r="B9" s="101"/>
      <c r="C9" s="116"/>
      <c r="D9" s="108"/>
      <c r="E9" s="112"/>
      <c r="F9" s="112"/>
      <c r="G9" s="108"/>
      <c r="H9" s="108"/>
      <c r="I9" s="111"/>
      <c r="J9" s="111"/>
    </row>
    <row r="10" spans="1:10" s="2" customFormat="1" ht="168" customHeight="1">
      <c r="B10" s="9" t="s">
        <v>17</v>
      </c>
      <c r="C10" s="10" t="s">
        <v>101</v>
      </c>
      <c r="D10" s="36" t="s">
        <v>154</v>
      </c>
      <c r="E10" s="11"/>
      <c r="F10" s="11"/>
      <c r="G10" s="12" t="s">
        <v>116</v>
      </c>
      <c r="H10" s="27">
        <v>2</v>
      </c>
      <c r="I10" s="13"/>
      <c r="J10" s="14">
        <f t="shared" ref="J10" si="0">H10*I10</f>
        <v>0</v>
      </c>
    </row>
    <row r="11" spans="1:10" s="2" customFormat="1" ht="170.25" customHeight="1">
      <c r="B11" s="9" t="s">
        <v>18</v>
      </c>
      <c r="C11" s="10" t="s">
        <v>102</v>
      </c>
      <c r="D11" s="36" t="s">
        <v>152</v>
      </c>
      <c r="E11" s="11"/>
      <c r="F11" s="11"/>
      <c r="G11" s="12" t="s">
        <v>116</v>
      </c>
      <c r="H11" s="27">
        <v>1</v>
      </c>
      <c r="I11" s="13"/>
      <c r="J11" s="14">
        <f t="shared" ref="J11:J15" si="1">H11*I11</f>
        <v>0</v>
      </c>
    </row>
    <row r="12" spans="1:10" s="2" customFormat="1" ht="277.5" customHeight="1">
      <c r="B12" s="9" t="s">
        <v>19</v>
      </c>
      <c r="C12" s="10" t="s">
        <v>103</v>
      </c>
      <c r="D12" s="36" t="s">
        <v>128</v>
      </c>
      <c r="E12" s="11"/>
      <c r="F12" s="11"/>
      <c r="G12" s="12" t="s">
        <v>97</v>
      </c>
      <c r="H12" s="27">
        <v>50</v>
      </c>
      <c r="I12" s="13"/>
      <c r="J12" s="14">
        <f t="shared" si="1"/>
        <v>0</v>
      </c>
    </row>
    <row r="13" spans="1:10" s="2" customFormat="1" ht="201.75" customHeight="1">
      <c r="B13" s="9" t="s">
        <v>20</v>
      </c>
      <c r="C13" s="10" t="s">
        <v>130</v>
      </c>
      <c r="D13" s="25" t="s">
        <v>143</v>
      </c>
      <c r="E13" s="11"/>
      <c r="F13" s="11"/>
      <c r="G13" s="12" t="s">
        <v>97</v>
      </c>
      <c r="H13" s="27">
        <v>2</v>
      </c>
      <c r="I13" s="13"/>
      <c r="J13" s="14">
        <f t="shared" si="1"/>
        <v>0</v>
      </c>
    </row>
    <row r="14" spans="1:10" s="2" customFormat="1" ht="187.5" customHeight="1">
      <c r="B14" s="9" t="s">
        <v>21</v>
      </c>
      <c r="C14" s="10" t="s">
        <v>104</v>
      </c>
      <c r="D14" s="36" t="s">
        <v>153</v>
      </c>
      <c r="E14" s="11"/>
      <c r="F14" s="11"/>
      <c r="G14" s="12" t="s">
        <v>97</v>
      </c>
      <c r="H14" s="27">
        <v>20</v>
      </c>
      <c r="I14" s="13"/>
      <c r="J14" s="14">
        <f t="shared" si="1"/>
        <v>0</v>
      </c>
    </row>
    <row r="15" spans="1:10" s="2" customFormat="1" ht="177" customHeight="1">
      <c r="B15" s="9" t="s">
        <v>22</v>
      </c>
      <c r="C15" s="10" t="s">
        <v>105</v>
      </c>
      <c r="D15" s="36" t="s">
        <v>129</v>
      </c>
      <c r="E15" s="11"/>
      <c r="F15" s="11"/>
      <c r="G15" s="12" t="s">
        <v>97</v>
      </c>
      <c r="H15" s="27">
        <v>120</v>
      </c>
      <c r="I15" s="13"/>
      <c r="J15" s="14">
        <f t="shared" si="1"/>
        <v>0</v>
      </c>
    </row>
    <row r="16" spans="1:10" s="2" customFormat="1" ht="13.2">
      <c r="B16" s="93" t="s">
        <v>0</v>
      </c>
      <c r="C16" s="124"/>
      <c r="D16" s="124"/>
      <c r="E16" s="124"/>
      <c r="F16" s="124"/>
      <c r="G16" s="124"/>
      <c r="H16" s="124"/>
      <c r="I16" s="124"/>
      <c r="J16" s="1">
        <f>SUM(J10:J15)</f>
        <v>0</v>
      </c>
    </row>
    <row r="17" spans="1:10" s="2" customFormat="1" ht="43.5" customHeight="1">
      <c r="B17" s="3" t="s">
        <v>1</v>
      </c>
      <c r="C17" s="96" t="s">
        <v>2</v>
      </c>
      <c r="D17" s="125"/>
      <c r="E17" s="125"/>
      <c r="F17" s="125"/>
      <c r="G17" s="125"/>
      <c r="H17" s="125"/>
      <c r="I17" s="125"/>
      <c r="J17" s="125"/>
    </row>
    <row r="18" spans="1:10" s="2" customFormat="1" ht="43.5" customHeight="1">
      <c r="B18" s="3" t="s">
        <v>3</v>
      </c>
      <c r="C18" s="98" t="s">
        <v>4</v>
      </c>
      <c r="D18" s="121"/>
      <c r="E18" s="121"/>
      <c r="F18" s="121"/>
      <c r="G18" s="121"/>
      <c r="H18" s="121"/>
      <c r="I18" s="121"/>
      <c r="J18" s="121"/>
    </row>
    <row r="20" spans="1:10" s="30" customFormat="1" ht="11.25" customHeight="1">
      <c r="A20" s="18"/>
      <c r="B20" s="18" t="s">
        <v>24</v>
      </c>
      <c r="C20" s="4"/>
      <c r="D20" s="4"/>
      <c r="E20" s="4"/>
      <c r="F20" s="4"/>
      <c r="G20" s="4"/>
      <c r="H20" s="4"/>
      <c r="I20" s="4"/>
      <c r="J20" s="4"/>
    </row>
    <row r="21" spans="1:10" s="30" customFormat="1" ht="15" customHeight="1">
      <c r="A21" s="19"/>
      <c r="B21" s="19"/>
      <c r="C21" s="41"/>
      <c r="D21" s="29"/>
      <c r="E21" s="29"/>
      <c r="F21" s="29"/>
      <c r="G21" s="42"/>
      <c r="H21" s="42"/>
      <c r="I21" s="42"/>
      <c r="J21" s="41"/>
    </row>
    <row r="22" spans="1:10" ht="41.25" customHeight="1">
      <c r="B22" s="35" t="s">
        <v>17</v>
      </c>
      <c r="C22" s="123" t="s">
        <v>98</v>
      </c>
      <c r="D22" s="123"/>
      <c r="E22" s="123"/>
      <c r="F22" s="123"/>
      <c r="G22" s="123"/>
      <c r="H22" s="123"/>
      <c r="I22" s="123"/>
      <c r="J22" s="123"/>
    </row>
    <row r="23" spans="1:10" ht="15" customHeight="1">
      <c r="B23" s="35"/>
      <c r="C23" s="15" t="s">
        <v>45</v>
      </c>
      <c r="D23" s="23"/>
      <c r="E23" s="23"/>
      <c r="F23" s="23"/>
      <c r="G23" s="23"/>
      <c r="H23" s="23"/>
      <c r="I23" s="23"/>
      <c r="J23" s="23"/>
    </row>
    <row r="24" spans="1:10" ht="15" customHeight="1">
      <c r="B24" s="35"/>
      <c r="C24" s="15" t="s">
        <v>30</v>
      </c>
      <c r="D24" s="23"/>
      <c r="E24" s="23"/>
      <c r="F24" s="23"/>
      <c r="G24" s="23"/>
      <c r="H24" s="23"/>
      <c r="I24" s="23"/>
      <c r="J24" s="23"/>
    </row>
    <row r="25" spans="1:10" ht="15" customHeight="1">
      <c r="B25" s="35"/>
      <c r="C25" s="15" t="s">
        <v>96</v>
      </c>
      <c r="D25" s="23"/>
      <c r="E25" s="23"/>
      <c r="F25" s="23"/>
      <c r="G25" s="23"/>
      <c r="H25" s="23"/>
      <c r="I25" s="23"/>
      <c r="J25" s="23"/>
    </row>
    <row r="26" spans="1:10" ht="15" customHeight="1">
      <c r="B26" s="35"/>
      <c r="C26" s="15" t="s">
        <v>31</v>
      </c>
      <c r="D26" s="23"/>
      <c r="E26" s="23"/>
      <c r="F26" s="23"/>
      <c r="G26" s="23"/>
      <c r="H26" s="23"/>
      <c r="I26" s="23"/>
      <c r="J26" s="23"/>
    </row>
    <row r="27" spans="1:10" ht="15" customHeight="1">
      <c r="B27" s="35"/>
      <c r="C27" s="15" t="s">
        <v>46</v>
      </c>
      <c r="D27" s="23"/>
      <c r="E27" s="23"/>
      <c r="F27" s="23"/>
      <c r="G27" s="23"/>
      <c r="H27" s="23"/>
      <c r="I27" s="23"/>
      <c r="J27" s="23"/>
    </row>
    <row r="28" spans="1:10" ht="15" customHeight="1">
      <c r="B28" s="35"/>
      <c r="C28" s="15" t="s">
        <v>47</v>
      </c>
      <c r="D28" s="23"/>
      <c r="E28" s="23"/>
      <c r="F28" s="23"/>
      <c r="G28" s="23"/>
      <c r="H28" s="23"/>
      <c r="I28" s="23"/>
      <c r="J28" s="23"/>
    </row>
    <row r="29" spans="1:10" ht="15" customHeight="1">
      <c r="B29" s="35"/>
      <c r="C29" s="15" t="s">
        <v>99</v>
      </c>
      <c r="D29" s="23"/>
      <c r="E29" s="23"/>
      <c r="F29" s="23"/>
      <c r="G29" s="23"/>
      <c r="H29" s="23"/>
      <c r="I29" s="23"/>
      <c r="J29" s="23"/>
    </row>
    <row r="30" spans="1:10" ht="15" customHeight="1">
      <c r="B30" s="35" t="s">
        <v>18</v>
      </c>
      <c r="C30" s="15" t="s">
        <v>141</v>
      </c>
      <c r="D30" s="23"/>
      <c r="E30" s="23"/>
      <c r="F30" s="23"/>
      <c r="G30" s="23"/>
      <c r="H30" s="23"/>
      <c r="I30" s="23"/>
      <c r="J30" s="23"/>
    </row>
    <row r="31" spans="1:10" ht="15" customHeight="1">
      <c r="B31" s="35" t="s">
        <v>19</v>
      </c>
      <c r="C31" s="15" t="s">
        <v>142</v>
      </c>
      <c r="D31" s="23"/>
      <c r="E31" s="23"/>
      <c r="F31" s="23"/>
      <c r="G31" s="23"/>
      <c r="H31" s="23"/>
      <c r="I31" s="23"/>
      <c r="J31" s="23"/>
    </row>
    <row r="32" spans="1:10" ht="31.5" customHeight="1">
      <c r="B32" s="35" t="s">
        <v>20</v>
      </c>
      <c r="C32" s="91" t="s">
        <v>144</v>
      </c>
      <c r="D32" s="91"/>
      <c r="E32" s="91"/>
      <c r="F32" s="91"/>
      <c r="G32" s="91"/>
      <c r="H32" s="91"/>
      <c r="I32" s="91"/>
      <c r="J32" s="91"/>
    </row>
    <row r="33" spans="2:10" ht="18.75" customHeight="1">
      <c r="B33" s="35" t="s">
        <v>21</v>
      </c>
      <c r="C33" s="34" t="s">
        <v>36</v>
      </c>
      <c r="D33" s="22" t="s">
        <v>100</v>
      </c>
    </row>
    <row r="34" spans="2:10" s="30" customFormat="1" ht="15.75" customHeight="1">
      <c r="B34" s="35"/>
      <c r="I34" s="17"/>
      <c r="J34" s="31"/>
    </row>
    <row r="35" spans="2:10" s="30" customFormat="1" ht="15.75" customHeight="1">
      <c r="B35" s="35"/>
      <c r="I35" s="17"/>
      <c r="J35" s="31"/>
    </row>
    <row r="36" spans="2:10" s="30" customFormat="1" ht="15.75" customHeight="1">
      <c r="B36" s="35"/>
      <c r="C36" s="31"/>
      <c r="D36" s="20"/>
      <c r="E36" s="20"/>
      <c r="F36" s="20"/>
      <c r="G36" s="17"/>
      <c r="H36" s="17"/>
      <c r="I36" s="17"/>
      <c r="J36" s="31"/>
    </row>
    <row r="37" spans="2:10" s="30" customFormat="1" ht="15.75" customHeight="1">
      <c r="B37" s="35"/>
      <c r="C37" s="31"/>
      <c r="D37" s="20"/>
      <c r="E37" s="20"/>
      <c r="F37" s="20"/>
      <c r="G37" s="17"/>
      <c r="H37" s="17"/>
      <c r="I37" s="17"/>
      <c r="J37" s="31"/>
    </row>
    <row r="38" spans="2:10">
      <c r="B38" s="35"/>
    </row>
    <row r="39" spans="2:10">
      <c r="B39" s="35"/>
    </row>
    <row r="40" spans="2:10">
      <c r="B40" s="35"/>
    </row>
  </sheetData>
  <mergeCells count="19">
    <mergeCell ref="C32:J32"/>
    <mergeCell ref="C18:J18"/>
    <mergeCell ref="C22:J22"/>
    <mergeCell ref="F8:F9"/>
    <mergeCell ref="B16:I16"/>
    <mergeCell ref="C17:J1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" right="0.7" top="0.75" bottom="0.75" header="0.3" footer="0.3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7"/>
  <dimension ref="A1:J34"/>
  <sheetViews>
    <sheetView view="pageBreakPreview" zoomScale="80" zoomScaleNormal="100" zoomScaleSheetLayoutView="80" workbookViewId="0">
      <selection activeCell="J12" sqref="J12"/>
    </sheetView>
  </sheetViews>
  <sheetFormatPr defaultRowHeight="14.4"/>
  <cols>
    <col min="1" max="1" width="5.44140625" customWidth="1"/>
    <col min="2" max="2" width="5.5546875" customWidth="1"/>
    <col min="3" max="3" width="22.6640625" customWidth="1"/>
    <col min="4" max="4" width="42.44140625" customWidth="1"/>
    <col min="5" max="5" width="19" customWidth="1"/>
    <col min="6" max="6" width="18.5546875" customWidth="1"/>
    <col min="7" max="7" width="11.6640625" customWidth="1"/>
    <col min="8" max="8" width="8.33203125" customWidth="1"/>
    <col min="9" max="9" width="15.44140625" customWidth="1"/>
    <col min="10" max="10" width="16.109375" customWidth="1"/>
  </cols>
  <sheetData>
    <row r="1" spans="1:10" s="2" customFormat="1" ht="12.75" customHeight="1">
      <c r="B1" s="4"/>
      <c r="C1" s="2" t="str">
        <f>'Część 01'!$C$1</f>
        <v>AGZ.272.8.2025</v>
      </c>
      <c r="D1" s="5"/>
      <c r="E1" s="5"/>
      <c r="F1" s="5"/>
      <c r="G1" s="99" t="s">
        <v>5</v>
      </c>
      <c r="H1" s="99"/>
      <c r="I1" s="99"/>
      <c r="J1" s="99"/>
    </row>
    <row r="2" spans="1:10" s="2" customFormat="1" ht="13.2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3.2">
      <c r="A3" s="100" t="s">
        <v>6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s="2" customFormat="1" ht="15" customHeight="1">
      <c r="A4" s="113" t="str">
        <f ca="1">MID(CELL("nazwa_pliku",A1),FIND("]",CELL("nazwa_pliku",A1),1)+1,100)</f>
        <v>Część 04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s="2" customFormat="1" ht="13.2">
      <c r="A5" s="113" t="s">
        <v>117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0" s="2" customFormat="1" ht="18">
      <c r="A6" s="37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101" t="s">
        <v>7</v>
      </c>
      <c r="C7" s="104" t="s">
        <v>8</v>
      </c>
      <c r="D7" s="107" t="s">
        <v>9</v>
      </c>
      <c r="E7" s="107" t="s">
        <v>10</v>
      </c>
      <c r="F7" s="109"/>
      <c r="G7" s="107" t="s">
        <v>11</v>
      </c>
      <c r="H7" s="107" t="s">
        <v>12</v>
      </c>
      <c r="I7" s="110" t="s">
        <v>13</v>
      </c>
      <c r="J7" s="110" t="s">
        <v>14</v>
      </c>
    </row>
    <row r="8" spans="1:10" s="2" customFormat="1" ht="12.75" customHeight="1">
      <c r="B8" s="102"/>
      <c r="C8" s="105"/>
      <c r="D8" s="107"/>
      <c r="E8" s="107" t="s">
        <v>15</v>
      </c>
      <c r="F8" s="107" t="s">
        <v>16</v>
      </c>
      <c r="G8" s="107"/>
      <c r="H8" s="107"/>
      <c r="I8" s="110"/>
      <c r="J8" s="110"/>
    </row>
    <row r="9" spans="1:10" s="2" customFormat="1" ht="13.2">
      <c r="B9" s="103"/>
      <c r="C9" s="106"/>
      <c r="D9" s="108"/>
      <c r="E9" s="112"/>
      <c r="F9" s="112"/>
      <c r="G9" s="108"/>
      <c r="H9" s="108"/>
      <c r="I9" s="111"/>
      <c r="J9" s="111"/>
    </row>
    <row r="10" spans="1:10" s="2" customFormat="1" ht="142.5" customHeight="1">
      <c r="B10" s="9" t="s">
        <v>17</v>
      </c>
      <c r="C10" s="24" t="s">
        <v>118</v>
      </c>
      <c r="D10" s="46" t="s">
        <v>158</v>
      </c>
      <c r="E10" s="12"/>
      <c r="F10" s="53"/>
      <c r="G10" s="55" t="s">
        <v>108</v>
      </c>
      <c r="H10" s="26">
        <v>4</v>
      </c>
      <c r="I10" s="13"/>
      <c r="J10" s="14">
        <f>H10*I10</f>
        <v>0</v>
      </c>
    </row>
    <row r="11" spans="1:10" s="2" customFormat="1" ht="164.25" customHeight="1">
      <c r="B11" s="68" t="s">
        <v>18</v>
      </c>
      <c r="C11" s="59" t="s">
        <v>118</v>
      </c>
      <c r="D11" s="46" t="s">
        <v>158</v>
      </c>
      <c r="E11" s="69"/>
      <c r="F11" s="69"/>
      <c r="G11" s="61" t="s">
        <v>108</v>
      </c>
      <c r="H11" s="62">
        <v>4</v>
      </c>
      <c r="I11" s="70"/>
      <c r="J11" s="58">
        <f>H11*I11</f>
        <v>0</v>
      </c>
    </row>
    <row r="12" spans="1:10" s="2" customFormat="1" ht="13.2">
      <c r="B12" s="93" t="s">
        <v>0</v>
      </c>
      <c r="C12" s="94"/>
      <c r="D12" s="94"/>
      <c r="E12" s="94"/>
      <c r="F12" s="94"/>
      <c r="G12" s="94"/>
      <c r="H12" s="94"/>
      <c r="I12" s="95"/>
      <c r="J12" s="1">
        <f>SUM(J10:J11)</f>
        <v>0</v>
      </c>
    </row>
    <row r="13" spans="1:10" s="2" customFormat="1" ht="50.25" customHeight="1">
      <c r="B13" s="3" t="s">
        <v>1</v>
      </c>
      <c r="C13" s="96" t="s">
        <v>2</v>
      </c>
      <c r="D13" s="96"/>
      <c r="E13" s="96"/>
      <c r="F13" s="96"/>
      <c r="G13" s="96"/>
      <c r="H13" s="96"/>
      <c r="I13" s="96"/>
      <c r="J13" s="97"/>
    </row>
    <row r="14" spans="1:10" s="2" customFormat="1" ht="50.25" customHeight="1">
      <c r="B14" s="3" t="s">
        <v>3</v>
      </c>
      <c r="C14" s="98" t="s">
        <v>4</v>
      </c>
      <c r="D14" s="98"/>
      <c r="E14" s="98"/>
      <c r="F14" s="98"/>
      <c r="G14" s="98"/>
      <c r="H14" s="98"/>
      <c r="I14" s="98"/>
      <c r="J14" s="98"/>
    </row>
    <row r="15" spans="1:10" s="2" customFormat="1" ht="81.75" customHeight="1">
      <c r="B15" s="3" t="s">
        <v>120</v>
      </c>
      <c r="C15" s="127" t="s">
        <v>121</v>
      </c>
      <c r="D15" s="121"/>
      <c r="E15" s="121"/>
      <c r="F15" s="121"/>
      <c r="G15" s="121"/>
      <c r="H15" s="121"/>
      <c r="I15" s="121"/>
      <c r="J15" s="121"/>
    </row>
    <row r="16" spans="1:10" s="30" customFormat="1" ht="11.25" customHeight="1">
      <c r="A16" s="18"/>
      <c r="B16" s="3"/>
      <c r="C16" s="43"/>
      <c r="D16" s="44"/>
      <c r="E16" s="44"/>
      <c r="F16" s="44"/>
      <c r="G16" s="44"/>
      <c r="H16" s="44"/>
      <c r="I16" s="44"/>
      <c r="J16" s="44"/>
    </row>
    <row r="17" spans="1:10" s="30" customFormat="1" ht="14.25" customHeight="1">
      <c r="A17" s="19"/>
      <c r="B17" s="18" t="s">
        <v>24</v>
      </c>
      <c r="C17" s="4"/>
      <c r="D17" s="4"/>
      <c r="E17" s="4"/>
      <c r="F17" s="4"/>
      <c r="G17" s="4"/>
      <c r="H17" s="4"/>
      <c r="I17" s="4"/>
      <c r="J17" s="4"/>
    </row>
    <row r="18" spans="1:10" s="30" customFormat="1" ht="17.25" customHeight="1">
      <c r="B18" s="19"/>
      <c r="C18" s="31"/>
      <c r="D18" s="20"/>
      <c r="E18" s="20"/>
      <c r="F18" s="20"/>
      <c r="G18" s="17"/>
      <c r="H18" s="17"/>
      <c r="I18" s="17"/>
      <c r="J18" s="31"/>
    </row>
    <row r="19" spans="1:10" ht="28.5" customHeight="1">
      <c r="B19" s="35" t="s">
        <v>17</v>
      </c>
      <c r="C19" s="91" t="s">
        <v>95</v>
      </c>
      <c r="D19" s="91"/>
      <c r="E19" s="91"/>
      <c r="F19" s="91"/>
      <c r="G19" s="91"/>
      <c r="H19" s="91"/>
      <c r="I19" s="91"/>
      <c r="J19" s="91"/>
    </row>
    <row r="20" spans="1:10" ht="15" customHeight="1">
      <c r="B20" s="35" t="s">
        <v>18</v>
      </c>
      <c r="C20" s="21" t="s">
        <v>45</v>
      </c>
      <c r="D20" s="16"/>
      <c r="E20" s="67"/>
      <c r="F20" s="6"/>
      <c r="G20" s="6"/>
      <c r="H20" s="40"/>
      <c r="I20" s="40"/>
      <c r="J20" s="40"/>
    </row>
    <row r="21" spans="1:10" ht="15.75" customHeight="1">
      <c r="B21" s="35"/>
      <c r="C21" s="82" t="s">
        <v>30</v>
      </c>
      <c r="D21" s="16"/>
      <c r="E21" s="67"/>
      <c r="F21" s="6"/>
      <c r="G21" s="6"/>
      <c r="H21" s="40"/>
      <c r="I21" s="40"/>
      <c r="J21" s="40"/>
    </row>
    <row r="22" spans="1:10" ht="15" customHeight="1">
      <c r="B22" s="35"/>
      <c r="C22" s="82" t="s">
        <v>96</v>
      </c>
      <c r="D22" s="16"/>
      <c r="E22" s="67"/>
      <c r="F22" s="6"/>
      <c r="G22" s="6"/>
      <c r="H22" s="40"/>
      <c r="I22" s="40"/>
      <c r="J22" s="40"/>
    </row>
    <row r="23" spans="1:10" ht="15" customHeight="1">
      <c r="B23" s="35"/>
      <c r="C23" s="52" t="s">
        <v>31</v>
      </c>
      <c r="D23" s="16"/>
      <c r="E23" s="67"/>
      <c r="F23" s="6"/>
      <c r="G23" s="6"/>
      <c r="H23" s="40"/>
      <c r="I23" s="40"/>
      <c r="J23" s="40"/>
    </row>
    <row r="24" spans="1:10" ht="16.5" customHeight="1">
      <c r="B24" s="35"/>
      <c r="C24" s="52" t="s">
        <v>46</v>
      </c>
      <c r="D24" s="16"/>
      <c r="E24" s="67"/>
      <c r="F24" s="6"/>
      <c r="G24" s="6"/>
      <c r="H24" s="40"/>
      <c r="I24" s="40"/>
      <c r="J24" s="40"/>
    </row>
    <row r="25" spans="1:10" ht="31.5" customHeight="1">
      <c r="B25" s="35" t="s">
        <v>19</v>
      </c>
      <c r="C25" s="126" t="s">
        <v>159</v>
      </c>
      <c r="D25" s="126"/>
      <c r="E25" s="126"/>
      <c r="F25" s="126"/>
      <c r="G25" s="126"/>
      <c r="H25" s="126"/>
      <c r="I25" s="126"/>
      <c r="J25" s="126"/>
    </row>
    <row r="26" spans="1:10">
      <c r="B26" s="35" t="s">
        <v>20</v>
      </c>
      <c r="C26" s="64" t="s">
        <v>32</v>
      </c>
      <c r="D26" s="33" t="s">
        <v>50</v>
      </c>
      <c r="E26" s="83"/>
      <c r="F26" s="83"/>
      <c r="G26" s="83"/>
      <c r="H26" s="83"/>
      <c r="I26" s="83"/>
      <c r="J26" s="83"/>
    </row>
    <row r="27" spans="1:10">
      <c r="C27" s="64"/>
      <c r="D27" s="33" t="s">
        <v>119</v>
      </c>
    </row>
    <row r="28" spans="1:10" s="30" customFormat="1" ht="18" customHeight="1">
      <c r="B28" s="32"/>
      <c r="E28" s="16"/>
      <c r="F28" s="16"/>
      <c r="G28" s="16"/>
      <c r="H28" s="16"/>
      <c r="I28" s="16"/>
      <c r="J28" s="16"/>
    </row>
    <row r="29" spans="1:10" s="30" customFormat="1" ht="15" customHeight="1">
      <c r="B29" s="32"/>
      <c r="I29" s="17"/>
      <c r="J29" s="31"/>
    </row>
    <row r="30" spans="1:10" s="30" customFormat="1" ht="15" customHeight="1">
      <c r="B30" s="32"/>
      <c r="I30" s="17"/>
      <c r="J30" s="31"/>
    </row>
    <row r="31" spans="1:10" s="30" customFormat="1" ht="15" customHeight="1">
      <c r="B31" s="32"/>
      <c r="C31" s="31"/>
      <c r="D31" s="20"/>
      <c r="E31" s="20"/>
      <c r="F31" s="20"/>
      <c r="G31" s="17"/>
      <c r="H31" s="17"/>
      <c r="I31" s="17"/>
      <c r="J31" s="31"/>
    </row>
    <row r="32" spans="1:10">
      <c r="B32" s="34"/>
    </row>
    <row r="33" spans="2:2">
      <c r="B33" s="34"/>
    </row>
    <row r="34" spans="2:2">
      <c r="B34" s="34"/>
    </row>
  </sheetData>
  <mergeCells count="20">
    <mergeCell ref="J7:J9"/>
    <mergeCell ref="E8:E9"/>
    <mergeCell ref="F8:F9"/>
    <mergeCell ref="B12:I12"/>
    <mergeCell ref="C14:J14"/>
    <mergeCell ref="C19:J19"/>
    <mergeCell ref="C25:J25"/>
    <mergeCell ref="C15:J15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3:J13"/>
    <mergeCell ref="I7:I9"/>
  </mergeCell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Suma</vt:lpstr>
      <vt:lpstr>Część 01</vt:lpstr>
      <vt:lpstr>Część 02</vt:lpstr>
      <vt:lpstr>Arkusz1</vt:lpstr>
      <vt:lpstr>Część 03</vt:lpstr>
      <vt:lpstr>Część 04</vt:lpstr>
      <vt:lpstr>'Część 01'!Obszar_wydruku</vt:lpstr>
      <vt:lpstr>'Część 03'!Obszar_wydruku</vt:lpstr>
      <vt:lpstr>'Część 04'!Obszar_wydruku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Aneta Bojdo</cp:lastModifiedBy>
  <cp:lastPrinted>2023-11-15T11:45:31Z</cp:lastPrinted>
  <dcterms:created xsi:type="dcterms:W3CDTF">2022-05-19T07:08:26Z</dcterms:created>
  <dcterms:modified xsi:type="dcterms:W3CDTF">2025-05-15T09:11:28Z</dcterms:modified>
</cp:coreProperties>
</file>