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welianum\2025\DPZ.26.1.2025_budynek AiB\"/>
    </mc:Choice>
  </mc:AlternateContent>
  <xr:revisionPtr revIDLastSave="0" documentId="8_{8460118D-8E90-4101-8929-6A4A73C63A6B}" xr6:coauthVersionLast="47" xr6:coauthVersionMax="47" xr10:uidLastSave="{00000000-0000-0000-0000-000000000000}"/>
  <bookViews>
    <workbookView xWindow="-110" yWindow="-110" windowWidth="19420" windowHeight="10420" xr2:uid="{3CDA95A8-A554-4B24-8B67-09128544EBFF}"/>
  </bookViews>
  <sheets>
    <sheet name="Kosztorys_ofertow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3" l="1"/>
  <c r="H87" i="3"/>
  <c r="H88" i="3"/>
  <c r="H108" i="3"/>
  <c r="H117" i="3"/>
  <c r="H128" i="3"/>
  <c r="H138" i="3"/>
  <c r="H146" i="3"/>
  <c r="H151" i="3"/>
  <c r="H163" i="3"/>
  <c r="H195" i="3"/>
  <c r="H212" i="3"/>
  <c r="H222" i="3"/>
  <c r="H244" i="3"/>
  <c r="H251" i="3"/>
  <c r="H258" i="3"/>
  <c r="H263" i="3"/>
  <c r="H264" i="3"/>
  <c r="H265" i="3"/>
  <c r="H267" i="3"/>
  <c r="H271" i="3"/>
  <c r="H273" i="3"/>
  <c r="H287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H26" i="3"/>
  <c r="H27" i="3"/>
  <c r="H28" i="3"/>
  <c r="H29" i="3"/>
  <c r="H30" i="3"/>
  <c r="H31" i="3"/>
  <c r="H32" i="3"/>
  <c r="H33" i="3"/>
  <c r="H34" i="3"/>
  <c r="H36" i="3"/>
  <c r="H37" i="3"/>
  <c r="H38" i="3"/>
  <c r="H39" i="3"/>
  <c r="H40" i="3"/>
  <c r="H41" i="3"/>
  <c r="H42" i="3"/>
  <c r="H43" i="3"/>
  <c r="H44" i="3"/>
  <c r="H45" i="3"/>
  <c r="H46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5" i="3"/>
  <c r="H66" i="3"/>
  <c r="H67" i="3"/>
  <c r="H68" i="3"/>
  <c r="H69" i="3"/>
  <c r="H70" i="3"/>
  <c r="H71" i="3"/>
  <c r="H72" i="3"/>
  <c r="H75" i="3"/>
  <c r="H77" i="3"/>
  <c r="H78" i="3"/>
  <c r="H79" i="3"/>
  <c r="H80" i="3"/>
  <c r="H81" i="3"/>
  <c r="H82" i="3"/>
  <c r="H83" i="3"/>
  <c r="H84" i="3"/>
  <c r="H85" i="3"/>
  <c r="H89" i="3"/>
  <c r="H90" i="3"/>
  <c r="H91" i="3"/>
  <c r="H92" i="3"/>
  <c r="H93" i="3"/>
  <c r="H94" i="3"/>
  <c r="H95" i="3"/>
  <c r="H96" i="3"/>
  <c r="H97" i="3"/>
  <c r="H99" i="3"/>
  <c r="H100" i="3"/>
  <c r="H101" i="3"/>
  <c r="H102" i="3"/>
  <c r="H103" i="3"/>
  <c r="H104" i="3"/>
  <c r="H105" i="3"/>
  <c r="H106" i="3"/>
  <c r="H107" i="3"/>
  <c r="H109" i="3"/>
  <c r="H112" i="3"/>
  <c r="H113" i="3"/>
  <c r="H114" i="3"/>
  <c r="H115" i="3"/>
  <c r="H116" i="3"/>
  <c r="H118" i="3"/>
  <c r="H119" i="3"/>
  <c r="H120" i="3"/>
  <c r="H121" i="3"/>
  <c r="H122" i="3"/>
  <c r="H123" i="3"/>
  <c r="H127" i="3"/>
  <c r="H129" i="3"/>
  <c r="H130" i="3"/>
  <c r="H131" i="3"/>
  <c r="H132" i="3"/>
  <c r="H133" i="3"/>
  <c r="H134" i="3"/>
  <c r="H136" i="3"/>
  <c r="H137" i="3"/>
  <c r="H139" i="3"/>
  <c r="H140" i="3"/>
  <c r="H141" i="3"/>
  <c r="H142" i="3"/>
  <c r="H143" i="3"/>
  <c r="H144" i="3"/>
  <c r="H147" i="3"/>
  <c r="H149" i="3"/>
  <c r="H150" i="3"/>
  <c r="H152" i="3"/>
  <c r="H153" i="3"/>
  <c r="H154" i="3"/>
  <c r="H156" i="3"/>
  <c r="H157" i="3"/>
  <c r="H158" i="3"/>
  <c r="H159" i="3"/>
  <c r="H160" i="3"/>
  <c r="H161" i="3"/>
  <c r="H162" i="3"/>
  <c r="H164" i="3"/>
  <c r="H165" i="3"/>
  <c r="H166" i="3"/>
  <c r="H167" i="3"/>
  <c r="H168" i="3"/>
  <c r="H169" i="3"/>
  <c r="H170" i="3"/>
  <c r="H171" i="3"/>
  <c r="H172" i="3"/>
  <c r="H173" i="3"/>
  <c r="H174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4" i="3"/>
  <c r="H196" i="3"/>
  <c r="H197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3" i="3"/>
  <c r="H214" i="3"/>
  <c r="H215" i="3"/>
  <c r="H216" i="3"/>
  <c r="H218" i="3"/>
  <c r="H219" i="3"/>
  <c r="H220" i="3"/>
  <c r="H221" i="3"/>
  <c r="H223" i="3"/>
  <c r="H224" i="3"/>
  <c r="H225" i="3"/>
  <c r="H226" i="3"/>
  <c r="H229" i="3"/>
  <c r="H230" i="3"/>
  <c r="H232" i="3"/>
  <c r="H233" i="3"/>
  <c r="H234" i="3"/>
  <c r="H235" i="3"/>
  <c r="H236" i="3"/>
  <c r="H237" i="3"/>
  <c r="H238" i="3"/>
  <c r="H239" i="3"/>
  <c r="H240" i="3"/>
  <c r="H243" i="3"/>
  <c r="H245" i="3"/>
  <c r="H246" i="3"/>
  <c r="H247" i="3"/>
  <c r="H249" i="3"/>
  <c r="H250" i="3"/>
  <c r="H252" i="3"/>
  <c r="H253" i="3"/>
  <c r="H255" i="3"/>
  <c r="H256" i="3"/>
  <c r="H257" i="3"/>
  <c r="H259" i="3"/>
  <c r="H261" i="3"/>
  <c r="H262" i="3"/>
  <c r="H268" i="3"/>
  <c r="H270" i="3"/>
  <c r="H274" i="3"/>
  <c r="H275" i="3"/>
  <c r="H276" i="3"/>
  <c r="H277" i="3"/>
  <c r="H278" i="3"/>
  <c r="H279" i="3"/>
  <c r="H280" i="3"/>
  <c r="H281" i="3"/>
  <c r="H282" i="3"/>
  <c r="H283" i="3"/>
  <c r="H285" i="3"/>
  <c r="H286" i="3"/>
  <c r="H288" i="3"/>
  <c r="H289" i="3"/>
  <c r="H290" i="3"/>
  <c r="H291" i="3"/>
  <c r="H294" i="3"/>
  <c r="H295" i="3"/>
  <c r="H296" i="3"/>
  <c r="H297" i="3"/>
  <c r="H298" i="3"/>
  <c r="H299" i="3"/>
  <c r="H300" i="3"/>
  <c r="H302" i="3"/>
  <c r="H303" i="3"/>
  <c r="H304" i="3"/>
  <c r="H305" i="3"/>
  <c r="H306" i="3"/>
  <c r="H307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2" i="3"/>
  <c r="H383" i="3"/>
  <c r="H384" i="3"/>
  <c r="H385" i="3"/>
  <c r="H386" i="3"/>
  <c r="H387" i="3"/>
  <c r="H389" i="3"/>
  <c r="H390" i="3"/>
  <c r="H391" i="3"/>
  <c r="H392" i="3"/>
  <c r="H393" i="3"/>
  <c r="H9" i="3"/>
  <c r="H145" i="3" l="1"/>
  <c r="H266" i="3"/>
  <c r="H381" i="3"/>
  <c r="H284" i="3"/>
  <c r="H198" i="3"/>
  <c r="H148" i="3"/>
  <c r="H98" i="3"/>
  <c r="H388" i="3"/>
  <c r="H380" i="3" s="1"/>
  <c r="H337" i="3"/>
  <c r="H336" i="3" s="1"/>
  <c r="H155" i="3"/>
  <c r="H217" i="3"/>
  <c r="H74" i="3"/>
  <c r="H64" i="3"/>
  <c r="H293" i="3"/>
  <c r="H254" i="3"/>
  <c r="H301" i="3"/>
  <c r="H272" i="3"/>
  <c r="H308" i="3"/>
  <c r="H260" i="3"/>
  <c r="H231" i="3"/>
  <c r="H86" i="3"/>
  <c r="H135" i="3"/>
  <c r="H242" i="3"/>
  <c r="H269" i="3"/>
  <c r="H193" i="3"/>
  <c r="H126" i="3"/>
  <c r="H248" i="3"/>
  <c r="H228" i="3"/>
  <c r="H175" i="3"/>
  <c r="H111" i="3"/>
  <c r="H110" i="3" s="1"/>
  <c r="H48" i="3"/>
  <c r="H35" i="3"/>
  <c r="H8" i="3"/>
  <c r="H24" i="3"/>
  <c r="H241" i="3" l="1"/>
  <c r="H227" i="3" s="1"/>
  <c r="H47" i="3"/>
  <c r="H73" i="3"/>
  <c r="H292" i="3"/>
  <c r="H125" i="3"/>
  <c r="H124" i="3" l="1"/>
  <c r="H394" i="3" s="1"/>
  <c r="H395" i="3" s="1"/>
  <c r="H396" i="3" s="1"/>
</calcChain>
</file>

<file path=xl/sharedStrings.xml><?xml version="1.0" encoding="utf-8"?>
<sst xmlns="http://schemas.openxmlformats.org/spreadsheetml/2006/main" count="1146" uniqueCount="525">
  <si>
    <t>Lp.</t>
  </si>
  <si>
    <t>Zapoznanie się z klatkami schodowymi - wstępne oględziny</t>
  </si>
  <si>
    <t>obiekt</t>
  </si>
  <si>
    <t>Wstępne prace organizacyjne, dozór nad budową rusztowań i zabezpieczeń, zaplanowanie prac rozbiórkowych.</t>
  </si>
  <si>
    <t>Opracowanie programu rozbiórki - sporządzenie listy inwentaryzacyjnej , sortowanie, nadanie cech, opisu rozbieranych konstrukcji.</t>
  </si>
  <si>
    <t>opracow.</t>
  </si>
  <si>
    <t>KNR-W 4-01 1215-10</t>
  </si>
  <si>
    <t>Oczyszczenie stopni schodowych</t>
  </si>
  <si>
    <t>szt.</t>
  </si>
  <si>
    <t>Ostrożny demontaż elementów schodów drewnianych - stopnice. Dodatek do R=3.</t>
  </si>
  <si>
    <t>Ostrożny demontaż  elementów schodów drewnianych - podstopnice. Dodatek do R=3.</t>
  </si>
  <si>
    <t>Ostrożny demontaż elementów schodów drewnianych - tralki prostokątne. Dodatek do R=3.</t>
  </si>
  <si>
    <t>Ostrożny demontaż  elementów schodów drewnianych - poręcze i pochwyty. Dodatek do R=3.</t>
  </si>
  <si>
    <t>m</t>
  </si>
  <si>
    <t>Ostrożny demontaż  elementów schodów drewnianych - słupki prostokątne. Dodatek do R=3.</t>
  </si>
  <si>
    <t>Ostrożne rozebranie konstrukcji schodów (biegów) . Dodatek do R=3.</t>
  </si>
  <si>
    <t>m2</t>
  </si>
  <si>
    <t>KNR-W 4-01 0106-04</t>
  </si>
  <si>
    <t>m3</t>
  </si>
  <si>
    <t>TZKNC N-K/II t.02-c.06</t>
  </si>
  <si>
    <t>Pakowanie wymontowanych elementów do transportu - warunki skomplikowane</t>
  </si>
  <si>
    <t>KNR 4-04 1103-01</t>
  </si>
  <si>
    <t>Załadowanie sztaplarką rozebranych elementów schodów.</t>
  </si>
  <si>
    <t>KNR-W 4-01 0109-17</t>
  </si>
  <si>
    <t>Wywiezienie samochodami spakowanych elementów schodów na odległość 1 km</t>
  </si>
  <si>
    <t>KNR-W 4-01 0109-20</t>
  </si>
  <si>
    <t>Zapoznanie się z miejscem rozbiórek - wstępne oględziny</t>
  </si>
  <si>
    <t>Opracowanie programu rozbiórki -  sporządzenie listy inwentaryzacyjnej, sortowanie, nadanie cech, opisu rozbieranych konstrukcji.</t>
  </si>
  <si>
    <t>KNR-W 4-01 1202-09</t>
  </si>
  <si>
    <t>Oczyszczenie sufitów w miejscu demontowanych sztukaterii.</t>
  </si>
  <si>
    <t>Ostrożny demontaż plafony sufitowe eliptyczne o rysunku złożonym. Dodatek do R=3.</t>
  </si>
  <si>
    <t>Ostrożny demontaż listwy dekoracyjne o rysunku złożonym.  Dodatek do R=3.</t>
  </si>
  <si>
    <t>Demontaż konstrukcji wsporczej drewnianej.</t>
  </si>
  <si>
    <t>KNR 2-05 0208-05 z.o.7.</t>
  </si>
  <si>
    <t>Konstrukcje podparć stalowych - demontaż</t>
  </si>
  <si>
    <t>t</t>
  </si>
  <si>
    <t>KNR-W 4-01 0212-02</t>
  </si>
  <si>
    <t>Mechaniczna rozbiórka elementów konstrukcji betonowych niezbrojonych o grubości do 15 cm</t>
  </si>
  <si>
    <t>KNR-W 4-01 0212-04</t>
  </si>
  <si>
    <t>Mechaniczna rozbiórka elementów konstrukcji betonowych niezbrojonych o grubości ponad 15 cm</t>
  </si>
  <si>
    <t>Załadowanie koparko-ładowarką rozebranych elementów drewnianej i stalowej konstrukcji wsporczej.</t>
  </si>
  <si>
    <t>Załadowanie materiałów rozbiórkowych koparko-ładowarką.</t>
  </si>
  <si>
    <t>Utylizacja drewna.</t>
  </si>
  <si>
    <t>Utylizacja gruzu</t>
  </si>
  <si>
    <t>Przekazanie elementów stalowych na złom.</t>
  </si>
  <si>
    <t>KNR-W 4-01 0106-01</t>
  </si>
  <si>
    <t>Wykopy nieumocnione o ścianach pionowych wykonywane wewnątrz budynku z odrzuceniem na odległość do 3 m</t>
  </si>
  <si>
    <t>KNR-W 4-03 1008-06</t>
  </si>
  <si>
    <t>Montaż przepustów rurowych w ścianie - długość przepustu do 1 m - śr.zewnętrzna rury 200 mm</t>
  </si>
  <si>
    <t>przepust.</t>
  </si>
  <si>
    <t>KNR 2-18 0501-01</t>
  </si>
  <si>
    <t>Kanały rurowe - podłoża z materiałów sypkich o grubości 10 cm</t>
  </si>
  <si>
    <t>KNR-W 2-15 0203-04</t>
  </si>
  <si>
    <t>Rurociągi z PVC kanalizacyjne o śr. 160 mm w gotowych wykopach, wewnątrz budynków o połączeniach wciskowych</t>
  </si>
  <si>
    <t>Dodatki za wykonanie podejść odpływowych z PVC o śr. 160 mm o połączeniach wciskowych</t>
  </si>
  <si>
    <t>podej.</t>
  </si>
  <si>
    <t>KNR-W 2-15 0223-05</t>
  </si>
  <si>
    <t>Zasuwy burzowe uszczelniane sznurem i folią aluminiową o śr. 160 mm</t>
  </si>
  <si>
    <t>KNR-W 2-15 0203-03</t>
  </si>
  <si>
    <t>Rurociągi z PVC kanalizacyjne o śr. 110 mm w gotowych wykopach, wewnątrz budynków o połączeniach wciskowych</t>
  </si>
  <si>
    <t>KNR-W 2-15 0211-03</t>
  </si>
  <si>
    <t>Dodatki za wykonanie podejść odpływowych z PVC o śr. 110 mm o połączeniach wciskowych</t>
  </si>
  <si>
    <t>KNR-W 2-15 0211-02</t>
  </si>
  <si>
    <t>Dodatki za wykonanie podejść odpływowych z PVC o śr. 75 mm o połączeniach wciskowych</t>
  </si>
  <si>
    <t>KNR-W 2-15 0203-01</t>
  </si>
  <si>
    <t>Rurociągi z PVC kanalizacyjne o śr. 50 mm w gotowych wykopach, wewnątrz budynków o połączeniach wciskowych</t>
  </si>
  <si>
    <t>KNR-W 2-15 0211-01</t>
  </si>
  <si>
    <t>Dodatki za wykonanie podejść odpływowych z PVC o śr. 50 mm o połączeniach wciskowych</t>
  </si>
  <si>
    <t>KNR-W 2-15 0218-01</t>
  </si>
  <si>
    <t>Wpusty ściekowe z tworzywa sztucznego o śr. 50 mm</t>
  </si>
  <si>
    <t>KNR-W 2-18 0706-02</t>
  </si>
  <si>
    <t>Próba wodna szczelności kanałów rurowych o śr.nominalnej 200 mm</t>
  </si>
  <si>
    <t>odc. -1 prób.</t>
  </si>
  <si>
    <t>KNR 2-28 0501-09</t>
  </si>
  <si>
    <t>Obsypka rurociągu kruszywem dowiezionym</t>
  </si>
  <si>
    <t>KNR-W 4-01 0105-02</t>
  </si>
  <si>
    <t>Zasypanie wykopów ziemią z ukopów z przerzutem ziemi na odległość do 3 m i ubiciem warstwami co 15 cm w gruncie kat. III</t>
  </si>
  <si>
    <t>KNR-W 2-02 1101-01</t>
  </si>
  <si>
    <t>Podkłady betonowe w budownictwie mieszkaniowym i użyteczności publicznej z transportem i układaniem ręcznym na podłożu gruntowym</t>
  </si>
  <si>
    <t>KNR-W 2-18 0517-01</t>
  </si>
  <si>
    <t>Studzienki kanalizacyjne systemowe  o śr. 630 mm - zamknięcie stożkiem betonowym.</t>
  </si>
  <si>
    <t>Wyniesienie z budynku ziemi.</t>
  </si>
  <si>
    <t>Wywiezienie samochodami materiałów rozbiórkowych na odległość 1 km</t>
  </si>
  <si>
    <t>Utylizacja ziemi.</t>
  </si>
  <si>
    <t>KNR 2-31 0105-03</t>
  </si>
  <si>
    <t>Podsypka piaskowa z zagęszczeniem mechanicznym - 3 cm grubości warstwy po zagęszczeniu</t>
  </si>
  <si>
    <t>KNR 2-31 0105-04</t>
  </si>
  <si>
    <t>Podsypka piaskowa z zagęszczeniem mechanicznym - za każdy dalszy 1 cm grubości warstwy po zagęszczeniu</t>
  </si>
  <si>
    <t>KNR-W 2-02 1101-03</t>
  </si>
  <si>
    <t>Podkłady betonowe w budownictwie mieszkaniowym i użyteczności publicznej przy zastosowaniu pompy do betonu na podłożu gruntowym</t>
  </si>
  <si>
    <t>Wyniesienie z budynku gruzu i ziemi.</t>
  </si>
  <si>
    <t>KNR-W 2-02 0205-01</t>
  </si>
  <si>
    <t>Płyty fundamentowe żelbetowe - z zastosowaniem pompy do betonu</t>
  </si>
  <si>
    <t>KNR-W 2-02 0245-01</t>
  </si>
  <si>
    <t>Ściany żelbetonowe grubości 10 cm i wysokości do 4 m w deskowaniu systemowym  - transport betonu w pojemniku, pozostałych materiałów żurawiem</t>
  </si>
  <si>
    <t>KNR-W 2-02 0245-03</t>
  </si>
  <si>
    <t>KNR-W 2-02 0202-02</t>
  </si>
  <si>
    <t>UWAGA! Ławy fundamentowe prostokątne żelbetowe szerokości ŁF-7 ujęto w dz.14.1.2.</t>
  </si>
  <si>
    <t>KNR-W 2-02 0259-02</t>
  </si>
  <si>
    <t>Przygotowanie i montaż zbrojenia elementów budynków i budowli - pręty .</t>
  </si>
  <si>
    <t>KNR-W 4-01 0106-02</t>
  </si>
  <si>
    <t>Wykopy nieumocnione o ścianach pionowych wykonywane wewnątrz budynku przy istniejących fundamentach</t>
  </si>
  <si>
    <t>Stopy fundamentowe prostokątne żelbetowe o objętości do 1.5 m3 - ręczne układanie betonu (do 1 m3 w jednym miejscu).</t>
  </si>
  <si>
    <t>KNR-W 2-02 0259-04</t>
  </si>
  <si>
    <t>Przygotowanie i montaż zbrojenia konstrukcji monolitycznych budowli - pręty żebrowane o śr. 12-16 mm</t>
  </si>
  <si>
    <t>KNR-W 2-02 0602-01</t>
  </si>
  <si>
    <t>Izolacje przeciwwilgociowe powłokowe bitumiczne poziome - wykonywane na zimno z emulsji asfaltowej - pierwsza warstwa</t>
  </si>
  <si>
    <t>KNR-W 2-02 0602-02</t>
  </si>
  <si>
    <t>Izolacje przeciwwilgociowe powłokowe bitumiczne poziome - wykonywane na zimno z emulsji asfaltowej - druga i następna warstwa</t>
  </si>
  <si>
    <t>KNR-W 2-02 0603-01</t>
  </si>
  <si>
    <t>Izolacje przeciwwilgociowe powłokowe bitumiczne pionowe - wykonywane na zimno z emulsji asfaltowej - pierwsza warstwa</t>
  </si>
  <si>
    <t>KNR-W 2-02 0603-02</t>
  </si>
  <si>
    <t>Izolacje przeciwwilgociowe powłokowe bitumiczne pionowe - wykonywane na zimno z emulsji asfaltowej - druga i następna warstwa</t>
  </si>
  <si>
    <t>KNR-W 2-02 0202-03</t>
  </si>
  <si>
    <t>Ławy fundamentowe prostokątne żelbetowe szerokości do 1.3 m - z zastosowaniem pompy do betonu</t>
  </si>
  <si>
    <t>KNR-W 2-02 0202-05</t>
  </si>
  <si>
    <t>Ławy fundamentowe schodkowe żelbetowe szerokości do 2 m - z zastosowaniem pompy do betonu</t>
  </si>
  <si>
    <t>Słupy żelbetowe prostokątne o wysokości do 4 m stosunek deskowanego obwodu do przekroju do 16 - z zastosowaniem pompy do betonu</t>
  </si>
  <si>
    <t>KNR-W 2-02 0210-03</t>
  </si>
  <si>
    <t>Belka żelbetowe o stosunku deskowanego obwodu do przekroju do 12 - z zastosowaniem pompy do betonu</t>
  </si>
  <si>
    <t>KNR-W 4-01 0701-04</t>
  </si>
  <si>
    <t>Odbicie wtórnych warstw pokrywających ściany zewnętrzne.</t>
  </si>
  <si>
    <t>TZKNBK IV -539</t>
  </si>
  <si>
    <t>Ręczne rozebranie muru - wypełnienie konstrukcji szkieletowej.</t>
  </si>
  <si>
    <t>TZKNBK IV -570</t>
  </si>
  <si>
    <t>Ręczne oczyszczenie cegły z zaprawy wapiennej z wybraniem do odzysku i ułożeniem w kozły</t>
  </si>
  <si>
    <t>Wymiana elementów konstrukcyjnych ściany szkieletowej. - oczep 20x20 cm.</t>
  </si>
  <si>
    <t>Wymiana elementów konstrukcyjnych ściany szkieletowej. - oczep 20x20 cm.-element do zachowania i renowacji</t>
  </si>
  <si>
    <t>Wymiana elementów konstrukcyjnych ściany szkieletowej.- podwaliny 20x20 cm.</t>
  </si>
  <si>
    <t>Wymiana elementów konstrukcyjnych ściany szkieletowej.  - krokwie mansardy 15x13 cm.</t>
  </si>
  <si>
    <t>Wymiana 24x30 cmlementów konstrukcyjnych ściany szkieletowej. - belka 24x30 cm.</t>
  </si>
  <si>
    <t>Wymiana 24x30 cmlementów konstrukcyjnych ściany szkieletowej. - belka 24x30 cm.-element do zachowania i renowacji.</t>
  </si>
  <si>
    <t>Wymiana elementów konstrukcyjnych ściany szkieletowej. - słupy 20x20 cm.</t>
  </si>
  <si>
    <t>Wymiana elementów konstrukcyjnych ściany szkieletowej. - słupy 20x20 cm-element do zachowania i renowacji.</t>
  </si>
  <si>
    <t>Wymiana elementów konstrukcyjnych ściany szkieletowej.- słupy 20x20 cm-element do rekonstrukcji.</t>
  </si>
  <si>
    <t>Wymiana elementów konstrukcyjnych ściany szkieletowej. -  zastrzały 20x20 cm.</t>
  </si>
  <si>
    <t>Wymiana elementów konstrukcyjnych ściany szkieletowej. - rygle 20x20 cm.</t>
  </si>
  <si>
    <t>Wypełnienie konstrukcji szkieletowej. cegłą z demontażu. Przyjęto odzysk 90 %. Dodatek do R= 4.</t>
  </si>
  <si>
    <t>NNRNKB 202 1621a-02</t>
  </si>
  <si>
    <t>(z.VIII) Rusztowania ramowe zewnętrzne systemowe o wysokości do 15 m</t>
  </si>
  <si>
    <t>NNRNKB 202 1622a-01</t>
  </si>
  <si>
    <t>(z.VIII) Osłony z siatki na rusztowaniach zewnętrznych</t>
  </si>
  <si>
    <t>Instalacje odgromowe do rusztowań zewnętrznych przyściennych o wysokości do 20m</t>
  </si>
  <si>
    <t>KNR 2-02 r.16 z.sz.5.15</t>
  </si>
  <si>
    <t>KNR 0-23 2611-01</t>
  </si>
  <si>
    <t>oczyszczenie mechaniczne i zmycie.</t>
  </si>
  <si>
    <t>KNR BC-02 0128-01</t>
  </si>
  <si>
    <t>Neutralizacja soli preparatem przeciwsolnym poprzez ręczne malowanie podłoża. Przyjęto 60% powierzchni.</t>
  </si>
  <si>
    <t>KNR BC-02 0127-04</t>
  </si>
  <si>
    <t>Odgrzybianie podłoży budowlanych przy renowacji starego budownictwa preparatem - mechanicznie, natrysk dwukrotny. Przyjęto 80% powierzchni.</t>
  </si>
  <si>
    <t>KNR 4-01 0336-01</t>
  </si>
  <si>
    <t>Wykucie bruzd poziomych 1/4x1/2 ceg. w ścianach z cegieł na zaprawie cementowo-wapiennej - rozszerzenie pęknięć muru.</t>
  </si>
  <si>
    <t>KNR-W 4-01 0736-02</t>
  </si>
  <si>
    <t>Oczyszczenie pęknięć muru.</t>
  </si>
  <si>
    <t>KNR DC-03 0201-01</t>
  </si>
  <si>
    <t>Kotwienie prętów zbrojeniowych za pomocą żywicy epoksydowej  średnica otworu w podłożu 12 mm</t>
  </si>
  <si>
    <t>KNR K-01 0108-02</t>
  </si>
  <si>
    <t>Ręczna reprofilacja ubytków w konstrukcjach betonowych na powierzchniach pionowych zaprawą cementowo-polimerową - wykonanie warstwy sczepnej</t>
  </si>
  <si>
    <t>KNR 4-01 0308-04</t>
  </si>
  <si>
    <t>Naprawienie uszkodzonych w murze powierzchni do 0.25 m2</t>
  </si>
  <si>
    <t>Wykucie starych spoin z zaprawy cementowo-wapiennej w murach gładkich z cegły ceramicznej</t>
  </si>
  <si>
    <t>KNR 13-12 0806-02</t>
  </si>
  <si>
    <t>Spoinowanie konstrukcji murowych</t>
  </si>
  <si>
    <t>KNR-W 2-02 1129-04</t>
  </si>
  <si>
    <t>Wzmocnienie i uodpornienie powierzchni muru.</t>
  </si>
  <si>
    <t>KNR-W 4-01 0348-02</t>
  </si>
  <si>
    <t>Rozebranie ścian, filarów, kolumn z cegieł na zaprawie cementowo-wapiennej</t>
  </si>
  <si>
    <t>KNR-W 4-01 0314-02</t>
  </si>
  <si>
    <t>Wykucie bruzd dla belek przesklepień otworów w ścianach z cegieł</t>
  </si>
  <si>
    <t>KNR-W 4-01 0314-04</t>
  </si>
  <si>
    <t>Wykonanie przesklepień otworów w ścianach z cegieł - dostarczenie i obsadzenie belek stalowych I NP 140 mm</t>
  </si>
  <si>
    <t>Wykonanie przesklepień otworów w ścianach z cegieł - dostarczenie i obsadzenie belek stalowych I NP 160 mm</t>
  </si>
  <si>
    <t>KNR-W 4-01 0703-03</t>
  </si>
  <si>
    <t>Umocowanie siatki tynkarskiej 'Rabitza' na stopkach belek</t>
  </si>
  <si>
    <t>KNR-W 4-01 0704-03</t>
  </si>
  <si>
    <t>Wypełnienie oczek siatki cięto-ciągnionej na ścianach i stropach zaprawą cementową</t>
  </si>
  <si>
    <t>KNR-W 4-01 0349-01</t>
  </si>
  <si>
    <t>Rozebranie kominów wolnostojących</t>
  </si>
  <si>
    <t>KNR-W 4-01 0310-02</t>
  </si>
  <si>
    <t>Przemurowanie kominów z cegieł o objętości w jednym miejscu ponad 0.5 m3</t>
  </si>
  <si>
    <t>KNR-W 2-17 0122-01</t>
  </si>
  <si>
    <t>Przewody wentylacyjne z blachy stalowej, kołowe, typ S (Spiro) o śr.160 mm - udział kształtek do 35 %</t>
  </si>
  <si>
    <t>KNR-W 2-02 0220-05</t>
  </si>
  <si>
    <t>Nakrywy kominów o średniej grubości 7 cm</t>
  </si>
  <si>
    <t>KNR-W 2-02 2003-12</t>
  </si>
  <si>
    <t>Ścianki z płyt OSB gr 12 mm na rusztach metalowych pojedynczych z pokryciem jednostronnym dwuwarstwowo 100-02</t>
  </si>
  <si>
    <t>KNR 0-23 2612-07</t>
  </si>
  <si>
    <t>przyklejenie warstwy siatki na ościeżach</t>
  </si>
  <si>
    <t>KNR 0-23 2612-08</t>
  </si>
  <si>
    <t>ochrona narożników wypukłych kątownikiem metalowym</t>
  </si>
  <si>
    <t>KNR 0-12II 0829-01</t>
  </si>
  <si>
    <t>Licowanie ścian płytkami na klej - przygotowanie podłoża</t>
  </si>
  <si>
    <t>Licowanie ścian płytkami z cegly ciętej na klej metodą zwykłą</t>
  </si>
  <si>
    <t>BCP _KP 8 6100 6110</t>
  </si>
  <si>
    <t>Sprzątanie budynku - śmieci gruz.</t>
  </si>
  <si>
    <t>KNR-W 4-01 0436-01</t>
  </si>
  <si>
    <t>Podstemplowanie zagrożonych stropów z deskowaniem</t>
  </si>
  <si>
    <t>KNR-W 4-01 0436-05</t>
  </si>
  <si>
    <t>Rozebranie stemplowań stropów z deskowaniem</t>
  </si>
  <si>
    <t>KNR-W 4-01 0439-02</t>
  </si>
  <si>
    <t>Rozebranie podłóg drewnianych białych</t>
  </si>
  <si>
    <t>KNR-W 4-01 0439-01</t>
  </si>
  <si>
    <t>Rozebranie podłóg drewnianych ślepych</t>
  </si>
  <si>
    <t>KNR-W 4-01 0440-01</t>
  </si>
  <si>
    <t>Rozebranie elementów stropów drewnianych - polepy</t>
  </si>
  <si>
    <t>KNR-W 4-01 0440-07</t>
  </si>
  <si>
    <t>Rozebranie elementów stropów drewnianych - belki stropowe o przekroju do 300 cm2</t>
  </si>
  <si>
    <t>KNR-W 2-02 0217-01</t>
  </si>
  <si>
    <t>Żelbetowe płyty stropowe grubości 8 cm płaskie lub na żebrach - z zastosowaniem pompy do betonu</t>
  </si>
  <si>
    <t>KNR-W 2-02 0217-05</t>
  </si>
  <si>
    <t>Wymiana drewnianych belek stropowych 24x30 cm - w osi (5-8).</t>
  </si>
  <si>
    <t>Odgrzybianie elementów drewnianych przy użyciu szczotek stalowych.</t>
  </si>
  <si>
    <t>KNR-W 4-01 0412-03</t>
  </si>
  <si>
    <t>Dwustronne wzmocnienie drewnianych belek stropowych - przyjęto 30 %.</t>
  </si>
  <si>
    <t>Dwukrotne impregnacja ognioochronna i grzybobójcza elementów drewnianych więżby dachowej metodą opryskania z przerwami.</t>
  </si>
  <si>
    <t>KNR-W 4-01 0819-03</t>
  </si>
  <si>
    <t>Przybicie płyt OSB gr 22 mm.</t>
  </si>
  <si>
    <t>Wymiana drewnianych belek stropowych - w osi (5-8). Przyjęto wst. ok. 90% do wymiany.</t>
  </si>
  <si>
    <t>Dwustronne wzmocnienie drewnianych belek stropowych. Przyjęto 30 %.</t>
  </si>
  <si>
    <t>Wymiana elementów białych podłóg z desek podłogowych o grubości 32 mm - materiał z odzysku. Współczynnik do R=2.</t>
  </si>
  <si>
    <t>Wymiana drewnianych belek stropowych - w osi (5-8). Przyjęto wst. ok. 70% do wymiany.</t>
  </si>
  <si>
    <t>Wymiana elementów białych podłóg z desek podłogowych o grubości 32 mm - materiał z odzysku. Przyjęto współczynnik do R=2.</t>
  </si>
  <si>
    <t>KNR-W 4-01 0442-02</t>
  </si>
  <si>
    <t>Rozebranie schodów (biegów) o konstrukcji drewnianej</t>
  </si>
  <si>
    <t>KNR-W 2-02 0219-02</t>
  </si>
  <si>
    <t>Schody żelbetowe proste na płycie grubości 8 cm - z zastosowaniem pompy do betonu</t>
  </si>
  <si>
    <t>m2 rzutu</t>
  </si>
  <si>
    <t>KNR-W 2-02 0219-06</t>
  </si>
  <si>
    <t>KNR-W 2-02 0219-07</t>
  </si>
  <si>
    <t>Schody żelbetowe - belki podestowe i kotwiące - z zastosowaniem pompy do betonu</t>
  </si>
  <si>
    <t>Przygotowanie i montaż zbrojenia elementów budynków i budowli - pręty.</t>
  </si>
  <si>
    <t>KNR-W 2-02 0210-02</t>
  </si>
  <si>
    <t>Belki i podciągi żelbetowe o stosunku deskowanego obwodu do przekroju do 10 - z zastosowaniem pompy do betonu</t>
  </si>
  <si>
    <t>KNR-W 2-02 0208-02</t>
  </si>
  <si>
    <t>Słupy żelbetowe prostokątne o wysokości do 4 m stosunek deskowanego obwodu do przekroju do 9 - z zastosowaniem pompy do betonu</t>
  </si>
  <si>
    <t>KNR-W 2-01 0212-02</t>
  </si>
  <si>
    <t>Wykopy oraz przekopy wykonywane koparkami podsiębiernymi 0.15 m3 na odkład w gruncie kat. III</t>
  </si>
  <si>
    <t>Ławy fundamentowe prostokątne żelbetowe szerokości do 0.8 m - z zastosowaniem pompy do betonu</t>
  </si>
  <si>
    <t>KNR-W 2-02 0204-01</t>
  </si>
  <si>
    <t>Stopy fundamentowe prostokątne żelbetowe o objętości do 0.5m3 - z zastosowaniem pompy do betonu</t>
  </si>
  <si>
    <t>KNR-W 2-02 0208-01</t>
  </si>
  <si>
    <t>Słupy żelbetowe prostokątne o wysokości do 4 m stosunek deskowanego obwodu do przekroju do 6 - z zastosowaniem pompy do betonu</t>
  </si>
  <si>
    <t>Wyniesienie z budynku materiałów rozbiórkowych.</t>
  </si>
  <si>
    <t>KNR-W 4-01 0545-08</t>
  </si>
  <si>
    <t>Rozebranie obróbek murów ogniowych, okapów, kołnierzy, gzymsów itp. z blachy nie nadającej się do użytku</t>
  </si>
  <si>
    <t>Ostrożny demontaż stolarki okiennej - wykorzystanie jako wzorzec i dawca okuć do ponownego wykorzystania. Wspłczynnik do R= 2.</t>
  </si>
  <si>
    <t>Okna drewniane wzór konserwatorski .</t>
  </si>
  <si>
    <t>KNR AT-26 0103-02</t>
  </si>
  <si>
    <t>Zabezpieczenie okien płyta OSB gr. 12 mm. wodoodporna.</t>
  </si>
  <si>
    <t>Pakowanie wymontowanej stolarki okiennej  do transportu .</t>
  </si>
  <si>
    <t>Ostrożny demontaż stolarki drzwiowej - wykorzystanie jako wzorzec i dawca okuć do ponownego wykorzystania. Wspłczynnik do R= 2.</t>
  </si>
  <si>
    <t>KNR-W 2-02 1037-02</t>
  </si>
  <si>
    <t>Drzwi tymczasowe deskowe pełne - zamykane na kłódkę.</t>
  </si>
  <si>
    <t>Zabezpieczenie otworów drzwiowych płyta OSB gr. 12 mm. wodoodporna.</t>
  </si>
  <si>
    <t>Pakowanie wymontowanej stolarki drzwiowej  do transportu .</t>
  </si>
  <si>
    <t>KNR-W 2-01 0212-04</t>
  </si>
  <si>
    <t>Wykopy  wykonywane koparkami podsiębiernymi 0.25 m3 na odkład w gruncie kat. III</t>
  </si>
  <si>
    <t>KNR-W 4-01 0107-01</t>
  </si>
  <si>
    <t>Odeskowanie wykopów wąskoprzestrzennych o szerokości do 1.5 m na głębokość do 3 m</t>
  </si>
  <si>
    <t>KNR-W 2-01 0222-01</t>
  </si>
  <si>
    <t>Zasypywanie wykopów spycharkami z przemieszczeniem gruntu na odległość do 10 m w gruncie kat. I-III</t>
  </si>
  <si>
    <t>KNR-W 2-01 0227-02</t>
  </si>
  <si>
    <t>Formowanie i zagęszczanie spycharkami w gruncie kat. III</t>
  </si>
  <si>
    <t>Rozbiórka izolacji pionowej z papy  - pierwsza warstwa</t>
  </si>
  <si>
    <t>KNR-W 4-01 0518-07</t>
  </si>
  <si>
    <t>Rozbiórka izolacji z papy  - następna warstwa</t>
  </si>
  <si>
    <t>Odbicie tynków zewnętrznych z zaprawy cementowo-wapiennej na ścianach, filarach, pilastrach o powierzchni odbicia ponad 5 m2</t>
  </si>
  <si>
    <t>Odgrzybianie podłoży budowlanych przy renowacji starego budownictwa preparatem - mechanicznie, natrysk dwukrotny.</t>
  </si>
  <si>
    <t>Neutralizacja soli preparatem przeciwsolnym poprzez ręczne malowanie podłoża.</t>
  </si>
  <si>
    <t>oczyszczenie mechaniczne i zmycie</t>
  </si>
  <si>
    <t>KNR-W 4-01 0308-03</t>
  </si>
  <si>
    <t>Naprawienie uszkodzonych w murze cegieł w ilości do 5 szt.</t>
  </si>
  <si>
    <t>KNR-W 4-01 0736-01</t>
  </si>
  <si>
    <t>Oczyszczenie spoin z usunięciem zaprawy w murach gładkich z cegły ceramicznej</t>
  </si>
  <si>
    <t>KNR-W 4-01 0633-01</t>
  </si>
  <si>
    <t>Wykonanie iniekcji krystalicznej dwurzędowej w murze z cegły o normalnej twardości na zaprawie wapiennej skrystalizowanej lub cementowo-wapiennej o wilgotności do 15 %.</t>
  </si>
  <si>
    <t>otw.</t>
  </si>
  <si>
    <t>KNR 0-23 2611-03</t>
  </si>
  <si>
    <t>KNR BC-02 0122-01</t>
  </si>
  <si>
    <t>Tynki renowacyjne - uzupełnienie ubytków + wyrównanie podłoża, wykonywane ręcznie - jednowarstwowe gr. tynku do 2 cm</t>
  </si>
  <si>
    <t>KNR BC-02 0125-10</t>
  </si>
  <si>
    <t>wykonanie fasety o promieniu 4 cm</t>
  </si>
  <si>
    <t>KNR BC-02 0130-02</t>
  </si>
  <si>
    <t>Gruntowanie podłoży budowlanych preparatem  przy renowacji starego budownictwa mechanicznie przez natrysk</t>
  </si>
  <si>
    <t>KNR AT-27 0303-02</t>
  </si>
  <si>
    <t>Izolacja pionowa przeciwwodna gr. 4 mm z bitumicznych mas uszczelniających  nakładanych na wyrównanym podłożu.</t>
  </si>
  <si>
    <t>KNR 0-23 2612-01</t>
  </si>
  <si>
    <t>Ocieplenie ścian budynków płytami styropianowymi XPS gr. 15 cm - przyklejenie płyt styropianowych do ścian</t>
  </si>
  <si>
    <t>KNNR-W 3 0207-01</t>
  </si>
  <si>
    <t>Izolacje pionowe ścian fundamentowych z folii kubełkowej .</t>
  </si>
  <si>
    <t>Utylizacja papy na wysypisku.</t>
  </si>
  <si>
    <t>Rozbiórka pokrycia z dachówki.</t>
  </si>
  <si>
    <t>Wykonanie oznakowania zabytkowych elementów budowlanych wskazane przez projektanta. Wymagają zdemontowania, odrestaurowania i ponownego zamontowania.</t>
  </si>
  <si>
    <t>elem.</t>
  </si>
  <si>
    <t>Rozebranie elementów więźb dachowych - ołacenie dachu - łaty.</t>
  </si>
  <si>
    <t>Rozebranie elementów więźb dachowych - kontrłaty.</t>
  </si>
  <si>
    <t>KNR-W 4-01 0545-04</t>
  </si>
  <si>
    <t>Rozebranie rynny z blachy nie nadającej się do użytku</t>
  </si>
  <si>
    <t>KNR-W 4-01 0545-06</t>
  </si>
  <si>
    <t>Rozebranie rury spustowej z blachy nie nadającej się do użytku</t>
  </si>
  <si>
    <t>Rozebranie elementów więźb dachowych - deskowanie dachu z desek na styk</t>
  </si>
  <si>
    <t>KNR-W 4-01 0416-02</t>
  </si>
  <si>
    <t>Wymiana elementów konstrukcyjnych dachu - krokwie 16x15 cm.</t>
  </si>
  <si>
    <t>Wymiana elementów konstrukcyjnych dachu - jętki 14x16 cm</t>
  </si>
  <si>
    <t>KNR-W 4-01 0416-05</t>
  </si>
  <si>
    <t>Wymiana elementów konstrukcyjnych dachu - płatwie 21x21 cm.</t>
  </si>
  <si>
    <t>KNR-W 4-01 0416-06</t>
  </si>
  <si>
    <t>Wymiana elementów konstrukcyjnych dachu - słupy 16x16 cm.</t>
  </si>
  <si>
    <t>Wymiana elementów konstrukcyjnych dachu - belki 16x21 cm</t>
  </si>
  <si>
    <t>KNR-W 4-01 0416-07</t>
  </si>
  <si>
    <t>Wymiana elementów konstrukcyjnych dachu -  zastrzały 16x16 cm.</t>
  </si>
  <si>
    <t>Wymiana elementów konstrukcyjnych dachu - przypustnica 5x10 cm.</t>
  </si>
  <si>
    <t>Wymiana elementów konstrukcyjnych dachu - nabitka 5x12 cm.</t>
  </si>
  <si>
    <t>KNR-W 4-01 0416-04</t>
  </si>
  <si>
    <t>Wymiana elementów konstrukcyjnych dachu - murłaty 16x16 cm.</t>
  </si>
  <si>
    <t>KNR 0-15II 0526-01</t>
  </si>
  <si>
    <t>Osadzenie okien w połaci dachowej - wykonanie konstrukcji nośnej</t>
  </si>
  <si>
    <t>Zabezpieczenie otworu okien dymowych płytą OSB gr.12 mm. wodoodporna.</t>
  </si>
  <si>
    <t>KNR 0-15II 0526-02</t>
  </si>
  <si>
    <t>Osadzenie okien w połaci dachowej - okno wyłazowe 0,90*0,90m</t>
  </si>
  <si>
    <t>KNR-W 2-15 0213-05</t>
  </si>
  <si>
    <t>Rury wywiewne z PVC o połączeniu wciskowym o śr. 110 mm</t>
  </si>
  <si>
    <t>KNR-W 2-02 0410-01</t>
  </si>
  <si>
    <t>Deskowanie połaci dachowych z tarcicy nasyconej</t>
  </si>
  <si>
    <t>KNR-W 2-02 0501-01</t>
  </si>
  <si>
    <t>Pokrycie dachów papą na podłożu drewnianym - papa podkładowa samoprzylepna.</t>
  </si>
  <si>
    <t>KNR-W 2-02 0515-01</t>
  </si>
  <si>
    <t>Obróbki przy szerokości w rozwinięciu do 25 cm - z blachy t/c.</t>
  </si>
  <si>
    <t>KNR-W 2-02 0520-03</t>
  </si>
  <si>
    <t>Rynny dachowe półokrągłe o śr. 12 cm - z blachy t/c</t>
  </si>
  <si>
    <t>KNR-W 2-02 0520-08</t>
  </si>
  <si>
    <t>Zbiorniczki przy rynnach - z blachy z cynku</t>
  </si>
  <si>
    <t>KNR-W 2-02 0527-02</t>
  </si>
  <si>
    <t>Rury spustowe okrągłe o śr. 10 cm - z blachy t/c.</t>
  </si>
  <si>
    <t>KNR-W 2-02 0410-02</t>
  </si>
  <si>
    <t>Ołacenie połaci dachowych kontrłatami 25*60 mm o rozstawie do 16 cm z tarcicy nasyconej</t>
  </si>
  <si>
    <t>Ołacenie połaci dachowych łatami 40*60 mm o rozstawie do 16 cm z tarcicy nasyconej</t>
  </si>
  <si>
    <t>Pokrycie dachów dachówką holenderką.</t>
  </si>
  <si>
    <t>Listwy sosnowe 2,5*10 cm bite na całej długości krokwi.</t>
  </si>
  <si>
    <t>KNR AT-09 0103-01</t>
  </si>
  <si>
    <t>Folia paroprzepuszczalna.</t>
  </si>
  <si>
    <t>KNR-W 2-02 0612-03</t>
  </si>
  <si>
    <t>Izolacje cieplne i przeciwdźwiękowe z wełny mineralnej gr.15 cm i o współczynniku lambda= 0,038 W/mK poziome z płyt układanych na sucho - jedna warstwa</t>
  </si>
  <si>
    <t>KNR-W 2-02 0612-04</t>
  </si>
  <si>
    <t>Izolacje cieplne i przeciwdźwiękowe z wełny mineralnej gr.15 cm i o współczynniku lambda= 0,038 W/mKpoziome z płyt układanych na sucho - każda następna warstwa</t>
  </si>
  <si>
    <t>Folia paroizolacyjna.</t>
  </si>
  <si>
    <t>Zabudowa  z płyt gipsowo-kartonowych ognioodpornych na profilach  CD 60  i wieszakach mocowanych do więźby dachowej ; pokrycie dwuwarstwowe.</t>
  </si>
  <si>
    <t>KNR-W 5-08 0604-05</t>
  </si>
  <si>
    <t>Montaż zwodów poziomych instalacji odgromowej nienaprężanych z pręta stalowego miedziowanego  o średnicy 8 mm na dachu stromym pokrytym dachówką.</t>
  </si>
  <si>
    <t>KNR-W 5-08 0622-05</t>
  </si>
  <si>
    <t>Montaż - maszt odgromowy.</t>
  </si>
  <si>
    <t>kpl.</t>
  </si>
  <si>
    <t>KNR-W 5-08 0601-01</t>
  </si>
  <si>
    <t>Montaż wsporników naciągowych z jedną złączką przelotową naprężającą na ścianie z cegły</t>
  </si>
  <si>
    <t>KNR-W 5-08 0606-03</t>
  </si>
  <si>
    <t>Montaż zwodów pionowych instalacji odgromowej naprężanych z pręta stalowego miedziowanego o średnicy 8 mm na uprzednio zainstalowanych wspornikach na ścianie</t>
  </si>
  <si>
    <t>KNR-W 5-08 0619-05</t>
  </si>
  <si>
    <t>Montaż złączy kontrolnych - studzienka w gruncie.</t>
  </si>
  <si>
    <t>pomiar</t>
  </si>
  <si>
    <t>KNR-W 5-08 0611-02</t>
  </si>
  <si>
    <t>Montaż uziomu powierzchniowego w wykopie o głębokości do 0.6 m w gruncie kat.III</t>
  </si>
  <si>
    <t>Montaż uziomu powierzchniowego w wykopie o głębokości do 0.6 m w gruncie kat.III połączenie ZK z otokiem. Bednarka 30x4 mm miedziowana.</t>
  </si>
  <si>
    <t>Montaż elementów instalacji wyrównawczych - LSW.</t>
  </si>
  <si>
    <t>szt</t>
  </si>
  <si>
    <t>Montaż elementów instalacji wyrównawczych - GSW.</t>
  </si>
  <si>
    <t>Cena jedn.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</si>
  <si>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</si>
  <si>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</si>
  <si>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</si>
  <si>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</si>
  <si>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</si>
  <si>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</si>
  <si>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</si>
  <si>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</si>
  <si>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</si>
  <si>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</si>
  <si>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</si>
  <si>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</si>
  <si>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m-g</t>
  </si>
  <si>
    <t>Obmiar</t>
  </si>
  <si>
    <t>TZKNC N-K/I t.01-h.01</t>
  </si>
  <si>
    <t>TZKNC N-K/I t.01-e.04</t>
  </si>
  <si>
    <t>TZKNC N-K/I t.01-d.20</t>
  </si>
  <si>
    <t>KNR-W 4-01 0425-01</t>
  </si>
  <si>
    <t>KNR-W 4-01 0425-02</t>
  </si>
  <si>
    <t>KNR-W 4-01 0425-06</t>
  </si>
  <si>
    <t>KNR-W 4-01 0425-03</t>
  </si>
  <si>
    <t>KNR-W 4-01 0425-07</t>
  </si>
  <si>
    <t>Wyniesienie z budynku elementów rozebranych schodów.</t>
  </si>
  <si>
    <t>Wywiezienie samochodami spakowanych elementów schodów na każdy następny 1 km</t>
  </si>
  <si>
    <t>TZKNBK IX 2107f</t>
  </si>
  <si>
    <t>TZKNBK IX 0407f</t>
  </si>
  <si>
    <t>Wyniesienie z budynku elementów rozebranych sztukaterii.</t>
  </si>
  <si>
    <t>KNNR 10 0301-02</t>
  </si>
  <si>
    <t>kalk. własna</t>
  </si>
  <si>
    <t>Wywiezienie samochodami materiałów rozbiórkowych na każdy następny 1 km</t>
  </si>
  <si>
    <t>Ściany żelbetonowe w deskowaniu systemowym - dodatek za każdy następny cm grubości  - transport betonu w pojemniku, pozostałych materiałów żurawiem</t>
  </si>
  <si>
    <t>KNR-W 2-02 0204-02 z.sz. r 03 5.7. 9907-05</t>
  </si>
  <si>
    <t>KNR-W 2-02 0208-04</t>
  </si>
  <si>
    <t>KNR-W 2-02 0126-02</t>
  </si>
  <si>
    <t>KNR 2-02W 1612-03</t>
  </si>
  <si>
    <t>KNR 0-12II 0829-06</t>
  </si>
  <si>
    <t>Żelbetowe płyty stropowe i dachowe - dodatek za każdy 1 cm różnicy grubości płyty - z zastosowaniem pompy do betonu</t>
  </si>
  <si>
    <t>KNR-W 4-01 0412-01</t>
  </si>
  <si>
    <t>KNR-W 4-01 0610-01</t>
  </si>
  <si>
    <t>KNR-W 4-01 0616-03</t>
  </si>
  <si>
    <t>KNR-W 4-01 0415-06</t>
  </si>
  <si>
    <t>Schody żelbetowe - dodatek za każdy 1 cm różnicy grubości płyty - z zastosowaniem pompy do betonu</t>
  </si>
  <si>
    <t>KNR-W 4-01 0443-02</t>
  </si>
  <si>
    <t>KNR-W 2-02 1001-02</t>
  </si>
  <si>
    <t>KNR-W 4-01 0443-03</t>
  </si>
  <si>
    <t>KNR-W 4-01 0518-06</t>
  </si>
  <si>
    <t>KNR-W 4-01 0701-05</t>
  </si>
  <si>
    <t>KNR-W 4-01 0509-03 z.sz.2.4. 9910-03/4</t>
  </si>
  <si>
    <t>KNR-W 4-01 0441-05</t>
  </si>
  <si>
    <t>KNR-W 4-01 0441-02</t>
  </si>
  <si>
    <t>KNR 2-02 0504-02</t>
  </si>
  <si>
    <t>KNR AT-43 0203-02</t>
  </si>
  <si>
    <t>KNR-W 5-08 0902-03</t>
  </si>
  <si>
    <t>KNR-W 5-08 0408-01</t>
  </si>
  <si>
    <t>Podstawa KNR</t>
  </si>
  <si>
    <t>Opis robót</t>
  </si>
  <si>
    <t>Jednostka</t>
  </si>
  <si>
    <t>KOSZTORYS OFERTOWY</t>
  </si>
  <si>
    <t>WARTOŚĆ NETTO</t>
  </si>
  <si>
    <t>VAT 23%</t>
  </si>
  <si>
    <t>WARTOŚĆ BRUTTO</t>
  </si>
  <si>
    <t>4.1.</t>
  </si>
  <si>
    <t>4.2.</t>
  </si>
  <si>
    <t>5.2.</t>
  </si>
  <si>
    <t>5.1.</t>
  </si>
  <si>
    <t>5.3.</t>
  </si>
  <si>
    <t>6.1.</t>
  </si>
  <si>
    <t>7.1.</t>
  </si>
  <si>
    <t>7.1.1.</t>
  </si>
  <si>
    <t>7.1.2.</t>
  </si>
  <si>
    <t>7.1.4.</t>
  </si>
  <si>
    <t>7.1.5.</t>
  </si>
  <si>
    <t>7.1.6.</t>
  </si>
  <si>
    <t>7.1.7.</t>
  </si>
  <si>
    <t>7.1.8.</t>
  </si>
  <si>
    <t>7.2.</t>
  </si>
  <si>
    <t>7.3.1.</t>
  </si>
  <si>
    <t>7.3.2.</t>
  </si>
  <si>
    <t>KONSTRUKCJA BUDYNKU B</t>
  </si>
  <si>
    <t>STOPY FUNDAMENTOWE</t>
  </si>
  <si>
    <t>PODBICIE FUNDAMENTOW. WYKONANIE ETAPOWO</t>
  </si>
  <si>
    <t>ŁAWY FUNDAMENTOWE</t>
  </si>
  <si>
    <t>7.1.3.</t>
  </si>
  <si>
    <t>SŁUPY ŻELBETOWE</t>
  </si>
  <si>
    <t>BELKA OCZEPOWA</t>
  </si>
  <si>
    <t>ŚCIANY SZKIELETOWE</t>
  </si>
  <si>
    <t>ŚCIANY MUROWANE ZEWNETRZNE</t>
  </si>
  <si>
    <t>ŚCIANY KONSTRUKCYJNE WEWNETRZNE</t>
  </si>
  <si>
    <t>ŚCIANY WEWNĘTRZNE ISTNIEJĄCE</t>
  </si>
  <si>
    <t>KOMINY</t>
  </si>
  <si>
    <t>7.3.</t>
  </si>
  <si>
    <t>STROPY</t>
  </si>
  <si>
    <t>SPRZĄTANIE</t>
  </si>
  <si>
    <t>STROP</t>
  </si>
  <si>
    <t>7.3.3.</t>
  </si>
  <si>
    <t>STROP DREWNIANY OSIE 5-7</t>
  </si>
  <si>
    <t>P-2</t>
  </si>
  <si>
    <t>7.3.3.2.</t>
  </si>
  <si>
    <t>7.3.3.1.</t>
  </si>
  <si>
    <t>P-2.1.</t>
  </si>
  <si>
    <t>7.3.3.3.</t>
  </si>
  <si>
    <t>P-2.2.</t>
  </si>
  <si>
    <t>7.4.</t>
  </si>
  <si>
    <t>SCHODY</t>
  </si>
  <si>
    <t>7.5.</t>
  </si>
  <si>
    <t xml:space="preserve">BELKI  </t>
  </si>
  <si>
    <t>7.6.</t>
  </si>
  <si>
    <t xml:space="preserve">SŁUPY  </t>
  </si>
  <si>
    <t>7.7.</t>
  </si>
  <si>
    <t xml:space="preserve">FUNDAMENTY TARASU </t>
  </si>
  <si>
    <t>7.8.</t>
  </si>
  <si>
    <t>WYWÓZ I UTYLIZACJA MATERIAŁÓW ROZBIÓRKOWYCH</t>
  </si>
  <si>
    <t>8.1.</t>
  </si>
  <si>
    <t>STOLARKA</t>
  </si>
  <si>
    <t>OKIENNA</t>
  </si>
  <si>
    <t>8.2.</t>
  </si>
  <si>
    <t>DRZWIOWA</t>
  </si>
  <si>
    <t>IZOLACJE ŚCIAN FUNDAMENTOWYCH</t>
  </si>
  <si>
    <t>10.1.</t>
  </si>
  <si>
    <t>DACH</t>
  </si>
  <si>
    <t>DACH OSIE 1-8</t>
  </si>
  <si>
    <t>11.1.</t>
  </si>
  <si>
    <t>INSTALACJA ODGROMOWA I POŁĄCZEŃ WYRÓWNAWCZYCH</t>
  </si>
  <si>
    <t>INSTALACJA ODGROMOWA</t>
  </si>
  <si>
    <t>11.2.</t>
  </si>
  <si>
    <t>UZIOM OTOKOWY</t>
  </si>
  <si>
    <t>ROZEBRANIE SCHODÓW "ŚWIADKÓW HISTORII"</t>
  </si>
  <si>
    <t>DEMONTAŻ ELEMENTÓW WYSTROJU WNĘTRZ</t>
  </si>
  <si>
    <t>DEMONTAŻ I TRANSPORT CZĘŚCI WSPORCZEJ</t>
  </si>
  <si>
    <t>PODPOSADZKOWA INSTALACJA KS</t>
  </si>
  <si>
    <t>RUROCIĄGI</t>
  </si>
  <si>
    <t>STUDNIA</t>
  </si>
  <si>
    <t>POSADZKI</t>
  </si>
  <si>
    <t>POSADZKA 4</t>
  </si>
  <si>
    <t>POSADZKA 4.1.</t>
  </si>
  <si>
    <t>POSADZKA 6.</t>
  </si>
  <si>
    <t>KONSTRUKCJA BUDYNKU A</t>
  </si>
  <si>
    <t>PODSZYBIE DZWIGU OSOBOWEGO</t>
  </si>
  <si>
    <t>Oczyszczenie mechaniczne i zmycie.</t>
  </si>
  <si>
    <t>Dwukrotne gruntowanie emulsją.</t>
  </si>
  <si>
    <t>Wykonanie warstwy sczepnej</t>
  </si>
  <si>
    <t>Pomiar rezystancji uziemienia - pierwszy</t>
  </si>
  <si>
    <t>Czas pracy rusztowań grupy 1 (poz.: 130,131,133,134,135,136,137,138,139,140,141,142,1 43,144) 1536,3283/(0,84*4)</t>
  </si>
  <si>
    <t>Czas pracy rusztowań grupy 2 (poz.: 149,150,151,152,153,154,155,156,157,158,159,160,1 61) 410,338571/(0,84*4)=</t>
  </si>
  <si>
    <t>2-4%</t>
  </si>
  <si>
    <t>1-2%</t>
  </si>
  <si>
    <t>3-5%</t>
  </si>
  <si>
    <t>0,1-0,5%</t>
  </si>
  <si>
    <t>0,5-1%</t>
  </si>
  <si>
    <t>50-65%</t>
  </si>
  <si>
    <t>20-30%</t>
  </si>
  <si>
    <t>15-20%</t>
  </si>
  <si>
    <t>2-5%</t>
  </si>
  <si>
    <t>8-13%</t>
  </si>
  <si>
    <t>13-18%</t>
  </si>
  <si>
    <t>0,2-0,7%</t>
  </si>
  <si>
    <t>Max udział procentowy elementu w cenie</t>
  </si>
  <si>
    <t>Rewaloryzacja i adaptacja historycznych budynków (A i B) zespołu szpitalnego Bożego Ciała w Gdańsku na potrzeby działalności kulturalnej
i edukacyjnej, w zakresie demontażu konstrukcji wsporczej i odbudowy do stanu surowego zamkniętego zachodniej części budynku przy 
ul. 3 Maja 21 B wraz z płytą podszybia windy w budynku 21 A – Etap I</t>
  </si>
  <si>
    <t>3-8%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</si>
</sst>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_ ;_ * \(#,##0.00\)_ ;_ * &quot;-&quot;??_)_ ;_ @_ 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9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center" vertical="center"/>
    </xf>
    <xf numFmtId="164" fontId="7" fillId="0" borderId="0" xfId="1" applyFont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5" fillId="4" borderId="1" xfId="1" applyFont="1" applyFill="1" applyBorder="1" applyAlignment="1">
      <alignment horizontal="right" vertical="center"/>
    </xf>
    <xf numFmtId="164" fontId="0" fillId="0" borderId="0" xfId="1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4" fontId="5" fillId="5" borderId="2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5" fillId="7" borderId="2" xfId="0" applyNumberFormat="1" applyFont="1" applyFill="1" applyBorder="1" applyAlignment="1">
      <alignment horizontal="right" vertical="center"/>
    </xf>
    <xf numFmtId="164" fontId="7" fillId="0" borderId="1" xfId="1" applyFont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2" fillId="8" borderId="1" xfId="0" applyNumberFormat="1" applyFont="1" applyFill="1" applyBorder="1"/>
    <xf numFmtId="9" fontId="7" fillId="0" borderId="3" xfId="1" applyNumberFormat="1" applyFont="1" applyBorder="1" applyAlignment="1">
      <alignment horizontal="center"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horizontal="right" vertical="center"/>
    </xf>
    <xf numFmtId="4" fontId="1" fillId="5" borderId="1" xfId="0" applyNumberFormat="1" applyFont="1" applyFill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5" borderId="1" xfId="1" applyNumberFormat="1" applyFont="1" applyFill="1" applyBorder="1" applyAlignment="1">
      <alignment horizontal="right" vertical="center"/>
    </xf>
    <xf numFmtId="4" fontId="5" fillId="6" borderId="1" xfId="1" applyNumberFormat="1" applyFont="1" applyFill="1" applyBorder="1" applyAlignment="1">
      <alignment horizontal="right" vertical="center"/>
    </xf>
    <xf numFmtId="4" fontId="5" fillId="7" borderId="1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48263-02BB-45C6-8EBC-C2CC04739F37}">
  <dimension ref="B2:I396"/>
  <sheetViews>
    <sheetView tabSelected="1" zoomScale="110" zoomScaleNormal="110" workbookViewId="0">
      <selection activeCell="B2" sqref="B2:I2"/>
    </sheetView>
  </sheetViews>
  <sheetFormatPr defaultColWidth="8.81640625" defaultRowHeight="18.5" x14ac:dyDescent="0.35"/>
  <cols>
    <col min="1" max="1" width="3.36328125" customWidth="1"/>
    <col min="2" max="2" width="8.36328125" style="1" customWidth="1"/>
    <col min="3" max="3" width="22.81640625" style="3" customWidth="1"/>
    <col min="4" max="4" width="52.81640625" style="3" customWidth="1"/>
    <col min="5" max="5" width="15.36328125" style="2" bestFit="1" customWidth="1"/>
    <col min="6" max="6" width="12.453125" bestFit="1" customWidth="1"/>
    <col min="7" max="7" width="11.453125" style="37" customWidth="1"/>
    <col min="8" max="8" width="17.453125" customWidth="1"/>
    <col min="9" max="9" width="18.81640625" style="34" customWidth="1"/>
  </cols>
  <sheetData>
    <row r="2" spans="2:9" ht="21" customHeight="1" x14ac:dyDescent="0.35">
      <c r="B2" s="62" t="s">
        <v>423</v>
      </c>
      <c r="C2" s="62"/>
      <c r="D2" s="62"/>
      <c r="E2" s="62"/>
      <c r="F2" s="62"/>
      <c r="G2" s="62"/>
      <c r="H2" s="62"/>
      <c r="I2" s="62"/>
    </row>
    <row r="4" spans="2:9" ht="76" customHeight="1" x14ac:dyDescent="0.35">
      <c r="B4" s="62" t="s">
        <v>523</v>
      </c>
      <c r="C4" s="62"/>
      <c r="D4" s="62"/>
      <c r="E4" s="62"/>
      <c r="F4" s="62"/>
      <c r="G4" s="62"/>
      <c r="H4" s="62"/>
      <c r="I4" s="62"/>
    </row>
    <row r="5" spans="2:9" ht="12" customHeight="1" x14ac:dyDescent="0.35"/>
    <row r="6" spans="2:9" s="4" customFormat="1" ht="74" x14ac:dyDescent="0.45">
      <c r="B6" s="5" t="s">
        <v>0</v>
      </c>
      <c r="C6" s="6" t="s">
        <v>420</v>
      </c>
      <c r="D6" s="6" t="s">
        <v>421</v>
      </c>
      <c r="E6" s="5" t="s">
        <v>422</v>
      </c>
      <c r="F6" s="5" t="s">
        <v>379</v>
      </c>
      <c r="G6" s="35" t="s">
        <v>365</v>
      </c>
      <c r="H6" s="41" t="s">
        <v>366</v>
      </c>
      <c r="I6" s="6" t="s">
        <v>522</v>
      </c>
    </row>
    <row r="7" spans="2:9" ht="14.5" x14ac:dyDescent="0.35">
      <c r="B7" s="7">
        <v>1</v>
      </c>
      <c r="C7" s="8">
        <v>2</v>
      </c>
      <c r="D7" s="8">
        <v>3</v>
      </c>
      <c r="E7" s="7">
        <v>4</v>
      </c>
      <c r="F7" s="7">
        <v>5</v>
      </c>
      <c r="G7" s="7">
        <v>6</v>
      </c>
      <c r="H7" s="42">
        <v>7</v>
      </c>
      <c r="I7" s="7">
        <v>8</v>
      </c>
    </row>
    <row r="8" spans="2:9" ht="15.5" x14ac:dyDescent="0.35">
      <c r="B8" s="14" t="s">
        <v>367</v>
      </c>
      <c r="C8" s="15"/>
      <c r="D8" s="16" t="s">
        <v>492</v>
      </c>
      <c r="E8" s="17"/>
      <c r="F8" s="17"/>
      <c r="G8" s="36"/>
      <c r="H8" s="43">
        <f>SUM(H9:H23)</f>
        <v>0</v>
      </c>
      <c r="I8" s="51" t="s">
        <v>510</v>
      </c>
    </row>
    <row r="9" spans="2:9" ht="31" x14ac:dyDescent="0.35">
      <c r="B9" s="9">
        <v>1</v>
      </c>
      <c r="C9" s="10" t="s">
        <v>380</v>
      </c>
      <c r="D9" s="10" t="s">
        <v>1</v>
      </c>
      <c r="E9" s="11" t="s">
        <v>2</v>
      </c>
      <c r="F9" s="20">
        <v>2</v>
      </c>
      <c r="G9" s="52"/>
      <c r="H9" s="44">
        <f t="shared" ref="H9:H23" si="0">F9*G9</f>
        <v>0</v>
      </c>
      <c r="I9" s="49"/>
    </row>
    <row r="10" spans="2:9" ht="46.5" x14ac:dyDescent="0.35">
      <c r="B10" s="9">
        <v>2</v>
      </c>
      <c r="C10" s="10" t="s">
        <v>381</v>
      </c>
      <c r="D10" s="10" t="s">
        <v>3</v>
      </c>
      <c r="E10" s="11" t="s">
        <v>2</v>
      </c>
      <c r="F10" s="20">
        <v>2</v>
      </c>
      <c r="G10" s="52"/>
      <c r="H10" s="44">
        <f t="shared" si="0"/>
        <v>0</v>
      </c>
      <c r="I10" s="49"/>
    </row>
    <row r="11" spans="2:9" ht="46.5" x14ac:dyDescent="0.35">
      <c r="B11" s="9">
        <v>3</v>
      </c>
      <c r="C11" s="10" t="s">
        <v>382</v>
      </c>
      <c r="D11" s="10" t="s">
        <v>4</v>
      </c>
      <c r="E11" s="11" t="s">
        <v>5</v>
      </c>
      <c r="F11" s="20">
        <v>2</v>
      </c>
      <c r="G11" s="52"/>
      <c r="H11" s="44">
        <f t="shared" si="0"/>
        <v>0</v>
      </c>
      <c r="I11" s="49"/>
    </row>
    <row r="12" spans="2:9" x14ac:dyDescent="0.35">
      <c r="B12" s="9">
        <v>4</v>
      </c>
      <c r="C12" s="10" t="s">
        <v>6</v>
      </c>
      <c r="D12" s="10" t="s">
        <v>7</v>
      </c>
      <c r="E12" s="11" t="s">
        <v>8</v>
      </c>
      <c r="F12" s="20">
        <v>114</v>
      </c>
      <c r="G12" s="52"/>
      <c r="H12" s="44">
        <f t="shared" si="0"/>
        <v>0</v>
      </c>
      <c r="I12" s="49"/>
    </row>
    <row r="13" spans="2:9" ht="31" x14ac:dyDescent="0.35">
      <c r="B13" s="9">
        <v>5</v>
      </c>
      <c r="C13" s="10" t="s">
        <v>383</v>
      </c>
      <c r="D13" s="10" t="s">
        <v>9</v>
      </c>
      <c r="E13" s="11" t="s">
        <v>8</v>
      </c>
      <c r="F13" s="20">
        <v>114</v>
      </c>
      <c r="G13" s="52"/>
      <c r="H13" s="44">
        <f t="shared" si="0"/>
        <v>0</v>
      </c>
      <c r="I13" s="49"/>
    </row>
    <row r="14" spans="2:9" ht="31" x14ac:dyDescent="0.35">
      <c r="B14" s="9">
        <v>6</v>
      </c>
      <c r="C14" s="10" t="s">
        <v>384</v>
      </c>
      <c r="D14" s="10" t="s">
        <v>10</v>
      </c>
      <c r="E14" s="11" t="s">
        <v>8</v>
      </c>
      <c r="F14" s="20">
        <v>114</v>
      </c>
      <c r="G14" s="52"/>
      <c r="H14" s="44">
        <f t="shared" si="0"/>
        <v>0</v>
      </c>
      <c r="I14" s="49"/>
    </row>
    <row r="15" spans="2:9" ht="31" x14ac:dyDescent="0.35">
      <c r="B15" s="9">
        <v>7</v>
      </c>
      <c r="C15" s="10" t="s">
        <v>385</v>
      </c>
      <c r="D15" s="10" t="s">
        <v>11</v>
      </c>
      <c r="E15" s="11" t="s">
        <v>8</v>
      </c>
      <c r="F15" s="20">
        <v>74</v>
      </c>
      <c r="G15" s="52"/>
      <c r="H15" s="44">
        <f t="shared" si="0"/>
        <v>0</v>
      </c>
      <c r="I15" s="49"/>
    </row>
    <row r="16" spans="2:9" ht="31" x14ac:dyDescent="0.35">
      <c r="B16" s="9">
        <v>8</v>
      </c>
      <c r="C16" s="10" t="s">
        <v>386</v>
      </c>
      <c r="D16" s="10" t="s">
        <v>12</v>
      </c>
      <c r="E16" s="11" t="s">
        <v>13</v>
      </c>
      <c r="F16" s="20">
        <v>48.06</v>
      </c>
      <c r="G16" s="52"/>
      <c r="H16" s="44">
        <f t="shared" si="0"/>
        <v>0</v>
      </c>
      <c r="I16" s="49"/>
    </row>
    <row r="17" spans="2:9" ht="31" x14ac:dyDescent="0.35">
      <c r="B17" s="9">
        <v>9</v>
      </c>
      <c r="C17" s="10" t="s">
        <v>387</v>
      </c>
      <c r="D17" s="10" t="s">
        <v>14</v>
      </c>
      <c r="E17" s="11" t="s">
        <v>8</v>
      </c>
      <c r="F17" s="20">
        <v>13</v>
      </c>
      <c r="G17" s="52"/>
      <c r="H17" s="44">
        <f t="shared" si="0"/>
        <v>0</v>
      </c>
      <c r="I17" s="49"/>
    </row>
    <row r="18" spans="2:9" ht="31" x14ac:dyDescent="0.35">
      <c r="B18" s="9">
        <v>10</v>
      </c>
      <c r="C18" s="10" t="s">
        <v>222</v>
      </c>
      <c r="D18" s="10" t="s">
        <v>15</v>
      </c>
      <c r="E18" s="11" t="s">
        <v>16</v>
      </c>
      <c r="F18" s="20">
        <v>26.68</v>
      </c>
      <c r="G18" s="52"/>
      <c r="H18" s="44">
        <f t="shared" si="0"/>
        <v>0</v>
      </c>
      <c r="I18" s="49"/>
    </row>
    <row r="19" spans="2:9" ht="31" x14ac:dyDescent="0.35">
      <c r="B19" s="9">
        <v>11</v>
      </c>
      <c r="C19" s="10" t="s">
        <v>17</v>
      </c>
      <c r="D19" s="10" t="s">
        <v>388</v>
      </c>
      <c r="E19" s="11" t="s">
        <v>18</v>
      </c>
      <c r="F19" s="20">
        <v>4.8019999999999996</v>
      </c>
      <c r="G19" s="52"/>
      <c r="H19" s="44">
        <f t="shared" si="0"/>
        <v>0</v>
      </c>
      <c r="I19" s="49"/>
    </row>
    <row r="20" spans="2:9" ht="31" x14ac:dyDescent="0.35">
      <c r="B20" s="9">
        <v>12</v>
      </c>
      <c r="C20" s="10" t="s">
        <v>19</v>
      </c>
      <c r="D20" s="10" t="s">
        <v>20</v>
      </c>
      <c r="E20" s="11" t="s">
        <v>16</v>
      </c>
      <c r="F20" s="20">
        <v>26.68</v>
      </c>
      <c r="G20" s="52"/>
      <c r="H20" s="44">
        <f t="shared" si="0"/>
        <v>0</v>
      </c>
      <c r="I20" s="49"/>
    </row>
    <row r="21" spans="2:9" ht="31" x14ac:dyDescent="0.35">
      <c r="B21" s="9">
        <v>13</v>
      </c>
      <c r="C21" s="10" t="s">
        <v>21</v>
      </c>
      <c r="D21" s="10" t="s">
        <v>22</v>
      </c>
      <c r="E21" s="11" t="s">
        <v>18</v>
      </c>
      <c r="F21" s="20">
        <v>4.8019999999999996</v>
      </c>
      <c r="G21" s="52"/>
      <c r="H21" s="44">
        <f t="shared" si="0"/>
        <v>0</v>
      </c>
      <c r="I21" s="49"/>
    </row>
    <row r="22" spans="2:9" ht="31" x14ac:dyDescent="0.35">
      <c r="B22" s="9">
        <v>14</v>
      </c>
      <c r="C22" s="10" t="s">
        <v>23</v>
      </c>
      <c r="D22" s="10" t="s">
        <v>24</v>
      </c>
      <c r="E22" s="11" t="s">
        <v>18</v>
      </c>
      <c r="F22" s="20">
        <v>4.8019999999999996</v>
      </c>
      <c r="G22" s="52"/>
      <c r="H22" s="44">
        <f t="shared" si="0"/>
        <v>0</v>
      </c>
      <c r="I22" s="49"/>
    </row>
    <row r="23" spans="2:9" ht="31" x14ac:dyDescent="0.35">
      <c r="B23" s="9">
        <v>15</v>
      </c>
      <c r="C23" s="10" t="s">
        <v>25</v>
      </c>
      <c r="D23" s="10" t="s">
        <v>389</v>
      </c>
      <c r="E23" s="11" t="s">
        <v>18</v>
      </c>
      <c r="F23" s="20">
        <v>4.8019999999999996</v>
      </c>
      <c r="G23" s="52"/>
      <c r="H23" s="44">
        <f t="shared" si="0"/>
        <v>0</v>
      </c>
      <c r="I23" s="49"/>
    </row>
    <row r="24" spans="2:9" ht="15.5" x14ac:dyDescent="0.35">
      <c r="B24" s="18" t="s">
        <v>368</v>
      </c>
      <c r="C24" s="15"/>
      <c r="D24" s="16" t="s">
        <v>493</v>
      </c>
      <c r="E24" s="17"/>
      <c r="F24" s="17"/>
      <c r="G24" s="57"/>
      <c r="H24" s="43">
        <f>SUM(H25:H34)</f>
        <v>0</v>
      </c>
      <c r="I24" s="51" t="s">
        <v>511</v>
      </c>
    </row>
    <row r="25" spans="2:9" x14ac:dyDescent="0.35">
      <c r="B25" s="9">
        <v>16</v>
      </c>
      <c r="C25" s="10" t="s">
        <v>380</v>
      </c>
      <c r="D25" s="10" t="s">
        <v>26</v>
      </c>
      <c r="E25" s="11" t="s">
        <v>2</v>
      </c>
      <c r="F25" s="11">
        <v>5</v>
      </c>
      <c r="G25" s="52"/>
      <c r="H25" s="44">
        <f t="shared" ref="H25:H80" si="1">F25*G25</f>
        <v>0</v>
      </c>
      <c r="I25" s="49"/>
    </row>
    <row r="26" spans="2:9" ht="46.5" x14ac:dyDescent="0.35">
      <c r="B26" s="9">
        <v>17</v>
      </c>
      <c r="C26" s="10" t="s">
        <v>381</v>
      </c>
      <c r="D26" s="10" t="s">
        <v>3</v>
      </c>
      <c r="E26" s="11" t="s">
        <v>2</v>
      </c>
      <c r="F26" s="11">
        <v>5</v>
      </c>
      <c r="G26" s="52"/>
      <c r="H26" s="44">
        <f t="shared" si="1"/>
        <v>0</v>
      </c>
      <c r="I26" s="49"/>
    </row>
    <row r="27" spans="2:9" ht="46.5" x14ac:dyDescent="0.35">
      <c r="B27" s="9">
        <v>18</v>
      </c>
      <c r="C27" s="10" t="s">
        <v>382</v>
      </c>
      <c r="D27" s="10" t="s">
        <v>27</v>
      </c>
      <c r="E27" s="11" t="s">
        <v>5</v>
      </c>
      <c r="F27" s="11">
        <v>5</v>
      </c>
      <c r="G27" s="52"/>
      <c r="H27" s="44">
        <f t="shared" si="1"/>
        <v>0</v>
      </c>
      <c r="I27" s="49"/>
    </row>
    <row r="28" spans="2:9" ht="31" x14ac:dyDescent="0.35">
      <c r="B28" s="9">
        <v>19</v>
      </c>
      <c r="C28" s="10" t="s">
        <v>28</v>
      </c>
      <c r="D28" s="10" t="s">
        <v>29</v>
      </c>
      <c r="E28" s="11" t="s">
        <v>16</v>
      </c>
      <c r="F28" s="11">
        <v>89.91</v>
      </c>
      <c r="G28" s="52"/>
      <c r="H28" s="44">
        <f t="shared" si="1"/>
        <v>0</v>
      </c>
      <c r="I28" s="49"/>
    </row>
    <row r="29" spans="2:9" ht="31" x14ac:dyDescent="0.35">
      <c r="B29" s="9">
        <v>20</v>
      </c>
      <c r="C29" s="10" t="s">
        <v>390</v>
      </c>
      <c r="D29" s="10" t="s">
        <v>30</v>
      </c>
      <c r="E29" s="11" t="s">
        <v>8</v>
      </c>
      <c r="F29" s="11">
        <v>4</v>
      </c>
      <c r="G29" s="52"/>
      <c r="H29" s="44">
        <f t="shared" si="1"/>
        <v>0</v>
      </c>
      <c r="I29" s="49"/>
    </row>
    <row r="30" spans="2:9" ht="31" x14ac:dyDescent="0.35">
      <c r="B30" s="9">
        <v>21</v>
      </c>
      <c r="C30" s="10" t="s">
        <v>391</v>
      </c>
      <c r="D30" s="10" t="s">
        <v>31</v>
      </c>
      <c r="E30" s="11" t="s">
        <v>13</v>
      </c>
      <c r="F30" s="11">
        <v>80.95</v>
      </c>
      <c r="G30" s="52"/>
      <c r="H30" s="44">
        <f t="shared" si="1"/>
        <v>0</v>
      </c>
      <c r="I30" s="49"/>
    </row>
    <row r="31" spans="2:9" ht="31" x14ac:dyDescent="0.35">
      <c r="B31" s="9">
        <v>22</v>
      </c>
      <c r="C31" s="10" t="s">
        <v>17</v>
      </c>
      <c r="D31" s="10" t="s">
        <v>392</v>
      </c>
      <c r="E31" s="11" t="s">
        <v>18</v>
      </c>
      <c r="F31" s="11">
        <v>3.806</v>
      </c>
      <c r="G31" s="52"/>
      <c r="H31" s="44">
        <f t="shared" si="1"/>
        <v>0</v>
      </c>
      <c r="I31" s="49"/>
    </row>
    <row r="32" spans="2:9" ht="31" x14ac:dyDescent="0.35">
      <c r="B32" s="9">
        <v>23</v>
      </c>
      <c r="C32" s="10" t="s">
        <v>19</v>
      </c>
      <c r="D32" s="10" t="s">
        <v>20</v>
      </c>
      <c r="E32" s="11" t="s">
        <v>16</v>
      </c>
      <c r="F32" s="11">
        <v>3.806</v>
      </c>
      <c r="G32" s="52"/>
      <c r="H32" s="44">
        <f t="shared" si="1"/>
        <v>0</v>
      </c>
      <c r="I32" s="49"/>
    </row>
    <row r="33" spans="2:9" ht="31" x14ac:dyDescent="0.35">
      <c r="B33" s="9">
        <v>24</v>
      </c>
      <c r="C33" s="10" t="s">
        <v>23</v>
      </c>
      <c r="D33" s="10" t="s">
        <v>24</v>
      </c>
      <c r="E33" s="11" t="s">
        <v>18</v>
      </c>
      <c r="F33" s="11">
        <v>3.806</v>
      </c>
      <c r="G33" s="52"/>
      <c r="H33" s="44">
        <f t="shared" si="1"/>
        <v>0</v>
      </c>
      <c r="I33" s="49"/>
    </row>
    <row r="34" spans="2:9" ht="31" x14ac:dyDescent="0.35">
      <c r="B34" s="9">
        <v>25</v>
      </c>
      <c r="C34" s="10" t="s">
        <v>25</v>
      </c>
      <c r="D34" s="10" t="s">
        <v>389</v>
      </c>
      <c r="E34" s="11" t="s">
        <v>18</v>
      </c>
      <c r="F34" s="11">
        <v>3.806</v>
      </c>
      <c r="G34" s="52"/>
      <c r="H34" s="44">
        <f t="shared" si="1"/>
        <v>0</v>
      </c>
      <c r="I34" s="49"/>
    </row>
    <row r="35" spans="2:9" ht="15.5" x14ac:dyDescent="0.35">
      <c r="B35" s="18" t="s">
        <v>369</v>
      </c>
      <c r="C35" s="15"/>
      <c r="D35" s="16" t="s">
        <v>494</v>
      </c>
      <c r="E35" s="17"/>
      <c r="F35" s="17"/>
      <c r="G35" s="57"/>
      <c r="H35" s="43">
        <f>SUM(H36:H46)</f>
        <v>0</v>
      </c>
      <c r="I35" s="51" t="s">
        <v>511</v>
      </c>
    </row>
    <row r="36" spans="2:9" x14ac:dyDescent="0.35">
      <c r="B36" s="9">
        <v>26</v>
      </c>
      <c r="C36" s="10" t="s">
        <v>393</v>
      </c>
      <c r="D36" s="10" t="s">
        <v>32</v>
      </c>
      <c r="E36" s="11" t="s">
        <v>18</v>
      </c>
      <c r="F36" s="11">
        <v>6.36</v>
      </c>
      <c r="G36" s="52"/>
      <c r="H36" s="44">
        <f t="shared" si="1"/>
        <v>0</v>
      </c>
      <c r="I36" s="49"/>
    </row>
    <row r="37" spans="2:9" x14ac:dyDescent="0.35">
      <c r="B37" s="9">
        <v>27</v>
      </c>
      <c r="C37" s="10" t="s">
        <v>33</v>
      </c>
      <c r="D37" s="10" t="s">
        <v>34</v>
      </c>
      <c r="E37" s="11" t="s">
        <v>35</v>
      </c>
      <c r="F37" s="11">
        <v>10.6</v>
      </c>
      <c r="G37" s="52"/>
      <c r="H37" s="44">
        <f t="shared" si="1"/>
        <v>0</v>
      </c>
      <c r="I37" s="49"/>
    </row>
    <row r="38" spans="2:9" ht="31" x14ac:dyDescent="0.35">
      <c r="B38" s="9">
        <v>28</v>
      </c>
      <c r="C38" s="10" t="s">
        <v>36</v>
      </c>
      <c r="D38" s="10" t="s">
        <v>37</v>
      </c>
      <c r="E38" s="11" t="s">
        <v>18</v>
      </c>
      <c r="F38" s="20">
        <v>6.4130000000000003</v>
      </c>
      <c r="G38" s="52"/>
      <c r="H38" s="44">
        <f t="shared" si="1"/>
        <v>0</v>
      </c>
      <c r="I38" s="49"/>
    </row>
    <row r="39" spans="2:9" ht="31" x14ac:dyDescent="0.35">
      <c r="B39" s="9">
        <v>29</v>
      </c>
      <c r="C39" s="10" t="s">
        <v>38</v>
      </c>
      <c r="D39" s="10" t="s">
        <v>39</v>
      </c>
      <c r="E39" s="11" t="s">
        <v>18</v>
      </c>
      <c r="F39" s="20">
        <v>2.16</v>
      </c>
      <c r="G39" s="52"/>
      <c r="H39" s="44">
        <f t="shared" si="1"/>
        <v>0</v>
      </c>
      <c r="I39" s="49"/>
    </row>
    <row r="40" spans="2:9" ht="31" x14ac:dyDescent="0.35">
      <c r="B40" s="9">
        <v>30</v>
      </c>
      <c r="C40" s="10" t="s">
        <v>21</v>
      </c>
      <c r="D40" s="10" t="s">
        <v>40</v>
      </c>
      <c r="E40" s="11" t="s">
        <v>18</v>
      </c>
      <c r="F40" s="20">
        <v>11.497999999999999</v>
      </c>
      <c r="G40" s="52"/>
      <c r="H40" s="44">
        <f t="shared" si="1"/>
        <v>0</v>
      </c>
      <c r="I40" s="49"/>
    </row>
    <row r="41" spans="2:9" ht="31" x14ac:dyDescent="0.35">
      <c r="B41" s="9">
        <v>31</v>
      </c>
      <c r="C41" s="10" t="s">
        <v>21</v>
      </c>
      <c r="D41" s="10" t="s">
        <v>41</v>
      </c>
      <c r="E41" s="11" t="s">
        <v>18</v>
      </c>
      <c r="F41" s="20">
        <v>20.071000000000002</v>
      </c>
      <c r="G41" s="52"/>
      <c r="H41" s="44">
        <f t="shared" si="1"/>
        <v>0</v>
      </c>
      <c r="I41" s="49"/>
    </row>
    <row r="42" spans="2:9" ht="31" x14ac:dyDescent="0.35">
      <c r="B42" s="9">
        <v>32</v>
      </c>
      <c r="C42" s="10" t="s">
        <v>23</v>
      </c>
      <c r="D42" s="10" t="s">
        <v>24</v>
      </c>
      <c r="E42" s="11" t="s">
        <v>18</v>
      </c>
      <c r="F42" s="20">
        <v>20.071000000000002</v>
      </c>
      <c r="G42" s="52"/>
      <c r="H42" s="44">
        <f t="shared" si="1"/>
        <v>0</v>
      </c>
      <c r="I42" s="49"/>
    </row>
    <row r="43" spans="2:9" ht="31" x14ac:dyDescent="0.35">
      <c r="B43" s="9">
        <v>33</v>
      </c>
      <c r="C43" s="10" t="s">
        <v>25</v>
      </c>
      <c r="D43" s="10" t="s">
        <v>389</v>
      </c>
      <c r="E43" s="11" t="s">
        <v>18</v>
      </c>
      <c r="F43" s="20">
        <v>20.071000000000002</v>
      </c>
      <c r="G43" s="52"/>
      <c r="H43" s="44">
        <f t="shared" si="1"/>
        <v>0</v>
      </c>
      <c r="I43" s="49"/>
    </row>
    <row r="44" spans="2:9" x14ac:dyDescent="0.35">
      <c r="B44" s="9">
        <v>34</v>
      </c>
      <c r="C44" s="10" t="s">
        <v>394</v>
      </c>
      <c r="D44" s="10" t="s">
        <v>42</v>
      </c>
      <c r="E44" s="11" t="s">
        <v>18</v>
      </c>
      <c r="F44" s="20">
        <v>6.36</v>
      </c>
      <c r="G44" s="52"/>
      <c r="H44" s="44">
        <f t="shared" si="1"/>
        <v>0</v>
      </c>
      <c r="I44" s="49"/>
    </row>
    <row r="45" spans="2:9" x14ac:dyDescent="0.35">
      <c r="B45" s="9">
        <v>35</v>
      </c>
      <c r="C45" s="10" t="s">
        <v>394</v>
      </c>
      <c r="D45" s="10" t="s">
        <v>43</v>
      </c>
      <c r="E45" s="11" t="s">
        <v>18</v>
      </c>
      <c r="F45" s="20">
        <v>8.5730000000000004</v>
      </c>
      <c r="G45" s="52"/>
      <c r="H45" s="44">
        <f t="shared" si="1"/>
        <v>0</v>
      </c>
      <c r="I45" s="49"/>
    </row>
    <row r="46" spans="2:9" x14ac:dyDescent="0.35">
      <c r="B46" s="38">
        <v>36</v>
      </c>
      <c r="C46" s="39" t="s">
        <v>394</v>
      </c>
      <c r="D46" s="39" t="s">
        <v>44</v>
      </c>
      <c r="E46" s="40" t="s">
        <v>35</v>
      </c>
      <c r="F46" s="40">
        <v>-10.6</v>
      </c>
      <c r="G46" s="52"/>
      <c r="H46" s="45">
        <f t="shared" si="1"/>
        <v>0</v>
      </c>
      <c r="I46" s="49"/>
    </row>
    <row r="47" spans="2:9" ht="15.5" x14ac:dyDescent="0.35">
      <c r="B47" s="18" t="s">
        <v>370</v>
      </c>
      <c r="C47" s="15"/>
      <c r="D47" s="16" t="s">
        <v>495</v>
      </c>
      <c r="E47" s="17"/>
      <c r="F47" s="17"/>
      <c r="G47" s="57"/>
      <c r="H47" s="43">
        <f>H48+H64</f>
        <v>0</v>
      </c>
      <c r="I47" s="51" t="s">
        <v>513</v>
      </c>
    </row>
    <row r="48" spans="2:9" x14ac:dyDescent="0.35">
      <c r="B48" s="21" t="s">
        <v>427</v>
      </c>
      <c r="C48" s="22"/>
      <c r="D48" s="23" t="s">
        <v>496</v>
      </c>
      <c r="E48" s="24"/>
      <c r="F48" s="24"/>
      <c r="G48" s="58"/>
      <c r="H48" s="46">
        <f>SUM(H49:H63)</f>
        <v>0</v>
      </c>
      <c r="I48" s="49"/>
    </row>
    <row r="49" spans="2:9" ht="46.5" x14ac:dyDescent="0.35">
      <c r="B49" s="9">
        <v>37</v>
      </c>
      <c r="C49" s="10" t="s">
        <v>45</v>
      </c>
      <c r="D49" s="10" t="s">
        <v>46</v>
      </c>
      <c r="E49" s="11" t="s">
        <v>18</v>
      </c>
      <c r="F49" s="20">
        <v>3.9769999999999999</v>
      </c>
      <c r="G49" s="52"/>
      <c r="H49" s="44">
        <f t="shared" si="1"/>
        <v>0</v>
      </c>
      <c r="I49" s="49"/>
    </row>
    <row r="50" spans="2:9" ht="31" x14ac:dyDescent="0.35">
      <c r="B50" s="9">
        <v>38</v>
      </c>
      <c r="C50" s="10" t="s">
        <v>47</v>
      </c>
      <c r="D50" s="10" t="s">
        <v>48</v>
      </c>
      <c r="E50" s="11" t="s">
        <v>49</v>
      </c>
      <c r="F50" s="20">
        <v>1</v>
      </c>
      <c r="G50" s="52"/>
      <c r="H50" s="44">
        <f t="shared" si="1"/>
        <v>0</v>
      </c>
      <c r="I50" s="49"/>
    </row>
    <row r="51" spans="2:9" ht="31" x14ac:dyDescent="0.35">
      <c r="B51" s="9">
        <v>39</v>
      </c>
      <c r="C51" s="10" t="s">
        <v>50</v>
      </c>
      <c r="D51" s="10" t="s">
        <v>51</v>
      </c>
      <c r="E51" s="11" t="s">
        <v>16</v>
      </c>
      <c r="F51" s="20">
        <v>6.2279999999999998</v>
      </c>
      <c r="G51" s="52"/>
      <c r="H51" s="44">
        <f t="shared" si="1"/>
        <v>0</v>
      </c>
      <c r="I51" s="49"/>
    </row>
    <row r="52" spans="2:9" ht="46.5" x14ac:dyDescent="0.35">
      <c r="B52" s="9">
        <v>40</v>
      </c>
      <c r="C52" s="10" t="s">
        <v>52</v>
      </c>
      <c r="D52" s="10" t="s">
        <v>53</v>
      </c>
      <c r="E52" s="11" t="s">
        <v>13</v>
      </c>
      <c r="F52" s="20">
        <v>6.72</v>
      </c>
      <c r="G52" s="52"/>
      <c r="H52" s="44">
        <f t="shared" si="1"/>
        <v>0</v>
      </c>
      <c r="I52" s="49"/>
    </row>
    <row r="53" spans="2:9" ht="31" x14ac:dyDescent="0.35">
      <c r="B53" s="9">
        <v>41</v>
      </c>
      <c r="C53" s="10" t="s">
        <v>60</v>
      </c>
      <c r="D53" s="10" t="s">
        <v>54</v>
      </c>
      <c r="E53" s="11" t="s">
        <v>55</v>
      </c>
      <c r="F53" s="20">
        <v>1</v>
      </c>
      <c r="G53" s="52"/>
      <c r="H53" s="44">
        <f t="shared" si="1"/>
        <v>0</v>
      </c>
      <c r="I53" s="49"/>
    </row>
    <row r="54" spans="2:9" ht="31" x14ac:dyDescent="0.35">
      <c r="B54" s="9">
        <v>42</v>
      </c>
      <c r="C54" s="10" t="s">
        <v>56</v>
      </c>
      <c r="D54" s="10" t="s">
        <v>57</v>
      </c>
      <c r="E54" s="11" t="s">
        <v>8</v>
      </c>
      <c r="F54" s="20">
        <v>1</v>
      </c>
      <c r="G54" s="52"/>
      <c r="H54" s="44">
        <f t="shared" si="1"/>
        <v>0</v>
      </c>
      <c r="I54" s="49"/>
    </row>
    <row r="55" spans="2:9" ht="46.5" x14ac:dyDescent="0.35">
      <c r="B55" s="9">
        <v>43</v>
      </c>
      <c r="C55" s="10" t="s">
        <v>58</v>
      </c>
      <c r="D55" s="10" t="s">
        <v>59</v>
      </c>
      <c r="E55" s="11" t="s">
        <v>13</v>
      </c>
      <c r="F55" s="20">
        <v>8.85</v>
      </c>
      <c r="G55" s="52"/>
      <c r="H55" s="44">
        <f t="shared" si="1"/>
        <v>0</v>
      </c>
      <c r="I55" s="49"/>
    </row>
    <row r="56" spans="2:9" ht="31" x14ac:dyDescent="0.35">
      <c r="B56" s="9">
        <v>44</v>
      </c>
      <c r="C56" s="10" t="s">
        <v>60</v>
      </c>
      <c r="D56" s="10" t="s">
        <v>61</v>
      </c>
      <c r="E56" s="11" t="s">
        <v>55</v>
      </c>
      <c r="F56" s="20">
        <v>2</v>
      </c>
      <c r="G56" s="52"/>
      <c r="H56" s="44">
        <f t="shared" si="1"/>
        <v>0</v>
      </c>
      <c r="I56" s="49"/>
    </row>
    <row r="57" spans="2:9" ht="31" x14ac:dyDescent="0.35">
      <c r="B57" s="9">
        <v>45</v>
      </c>
      <c r="C57" s="10" t="s">
        <v>62</v>
      </c>
      <c r="D57" s="10" t="s">
        <v>63</v>
      </c>
      <c r="E57" s="11" t="s">
        <v>55</v>
      </c>
      <c r="F57" s="20">
        <v>1</v>
      </c>
      <c r="G57" s="52"/>
      <c r="H57" s="44">
        <f t="shared" si="1"/>
        <v>0</v>
      </c>
      <c r="I57" s="49"/>
    </row>
    <row r="58" spans="2:9" ht="46.5" x14ac:dyDescent="0.35">
      <c r="B58" s="9">
        <v>46</v>
      </c>
      <c r="C58" s="10" t="s">
        <v>64</v>
      </c>
      <c r="D58" s="10" t="s">
        <v>65</v>
      </c>
      <c r="E58" s="11" t="s">
        <v>13</v>
      </c>
      <c r="F58" s="20">
        <v>1</v>
      </c>
      <c r="G58" s="52"/>
      <c r="H58" s="44">
        <f t="shared" si="1"/>
        <v>0</v>
      </c>
      <c r="I58" s="49"/>
    </row>
    <row r="59" spans="2:9" ht="31" x14ac:dyDescent="0.35">
      <c r="B59" s="9">
        <v>47</v>
      </c>
      <c r="C59" s="10" t="s">
        <v>66</v>
      </c>
      <c r="D59" s="10" t="s">
        <v>67</v>
      </c>
      <c r="E59" s="11" t="s">
        <v>55</v>
      </c>
      <c r="F59" s="20">
        <v>1</v>
      </c>
      <c r="G59" s="52"/>
      <c r="H59" s="44">
        <f t="shared" si="1"/>
        <v>0</v>
      </c>
      <c r="I59" s="49"/>
    </row>
    <row r="60" spans="2:9" x14ac:dyDescent="0.35">
      <c r="B60" s="9">
        <v>48</v>
      </c>
      <c r="C60" s="10" t="s">
        <v>68</v>
      </c>
      <c r="D60" s="10" t="s">
        <v>69</v>
      </c>
      <c r="E60" s="11" t="s">
        <v>8</v>
      </c>
      <c r="F60" s="20">
        <v>1</v>
      </c>
      <c r="G60" s="52"/>
      <c r="H60" s="44">
        <f t="shared" si="1"/>
        <v>0</v>
      </c>
      <c r="I60" s="49"/>
    </row>
    <row r="61" spans="2:9" ht="31" x14ac:dyDescent="0.35">
      <c r="B61" s="9">
        <v>49</v>
      </c>
      <c r="C61" s="10" t="s">
        <v>70</v>
      </c>
      <c r="D61" s="10" t="s">
        <v>71</v>
      </c>
      <c r="E61" s="11" t="s">
        <v>72</v>
      </c>
      <c r="F61" s="20">
        <v>1</v>
      </c>
      <c r="G61" s="52"/>
      <c r="H61" s="44">
        <f t="shared" si="1"/>
        <v>0</v>
      </c>
      <c r="I61" s="49"/>
    </row>
    <row r="62" spans="2:9" x14ac:dyDescent="0.35">
      <c r="B62" s="9">
        <v>50</v>
      </c>
      <c r="C62" s="10" t="s">
        <v>73</v>
      </c>
      <c r="D62" s="10" t="s">
        <v>74</v>
      </c>
      <c r="E62" s="11" t="s">
        <v>18</v>
      </c>
      <c r="F62" s="20">
        <v>2.0649999999999999</v>
      </c>
      <c r="G62" s="52"/>
      <c r="H62" s="44">
        <f t="shared" si="1"/>
        <v>0</v>
      </c>
      <c r="I62" s="49"/>
    </row>
    <row r="63" spans="2:9" ht="46.5" x14ac:dyDescent="0.35">
      <c r="B63" s="9">
        <v>51</v>
      </c>
      <c r="C63" s="10" t="s">
        <v>75</v>
      </c>
      <c r="D63" s="10" t="s">
        <v>76</v>
      </c>
      <c r="E63" s="11" t="s">
        <v>18</v>
      </c>
      <c r="F63" s="20">
        <v>3.9769999999999999</v>
      </c>
      <c r="G63" s="52"/>
      <c r="H63" s="44">
        <f t="shared" si="1"/>
        <v>0</v>
      </c>
      <c r="I63" s="49"/>
    </row>
    <row r="64" spans="2:9" x14ac:dyDescent="0.35">
      <c r="B64" s="21" t="s">
        <v>428</v>
      </c>
      <c r="C64" s="22"/>
      <c r="D64" s="23" t="s">
        <v>497</v>
      </c>
      <c r="E64" s="24"/>
      <c r="F64" s="24"/>
      <c r="G64" s="58"/>
      <c r="H64" s="46">
        <f>SUM(H65:H72)</f>
        <v>0</v>
      </c>
      <c r="I64" s="49"/>
    </row>
    <row r="65" spans="2:9" ht="46.5" x14ac:dyDescent="0.35">
      <c r="B65" s="9">
        <v>52</v>
      </c>
      <c r="C65" s="10" t="s">
        <v>45</v>
      </c>
      <c r="D65" s="10" t="s">
        <v>46</v>
      </c>
      <c r="E65" s="11" t="s">
        <v>18</v>
      </c>
      <c r="F65" s="20">
        <v>1.1020000000000001</v>
      </c>
      <c r="G65" s="52"/>
      <c r="H65" s="44">
        <f t="shared" si="1"/>
        <v>0</v>
      </c>
      <c r="I65" s="49"/>
    </row>
    <row r="66" spans="2:9" ht="46.5" x14ac:dyDescent="0.35">
      <c r="B66" s="9">
        <v>53</v>
      </c>
      <c r="C66" s="10" t="s">
        <v>77</v>
      </c>
      <c r="D66" s="10" t="s">
        <v>78</v>
      </c>
      <c r="E66" s="11" t="s">
        <v>18</v>
      </c>
      <c r="F66" s="20">
        <v>6.9000000000000006E-2</v>
      </c>
      <c r="G66" s="52"/>
      <c r="H66" s="44">
        <f t="shared" si="1"/>
        <v>0</v>
      </c>
      <c r="I66" s="49"/>
    </row>
    <row r="67" spans="2:9" ht="31" x14ac:dyDescent="0.35">
      <c r="B67" s="9">
        <v>54</v>
      </c>
      <c r="C67" s="10" t="s">
        <v>79</v>
      </c>
      <c r="D67" s="10" t="s">
        <v>80</v>
      </c>
      <c r="E67" s="11" t="s">
        <v>8</v>
      </c>
      <c r="F67" s="20">
        <v>1</v>
      </c>
      <c r="G67" s="52"/>
      <c r="H67" s="44">
        <f t="shared" si="1"/>
        <v>0</v>
      </c>
      <c r="I67" s="49"/>
    </row>
    <row r="68" spans="2:9" x14ac:dyDescent="0.35">
      <c r="B68" s="9">
        <v>55</v>
      </c>
      <c r="C68" s="10" t="s">
        <v>17</v>
      </c>
      <c r="D68" s="10" t="s">
        <v>81</v>
      </c>
      <c r="E68" s="11" t="s">
        <v>18</v>
      </c>
      <c r="F68" s="20">
        <v>1.1020000000000001</v>
      </c>
      <c r="G68" s="52"/>
      <c r="H68" s="44">
        <f t="shared" si="1"/>
        <v>0</v>
      </c>
      <c r="I68" s="49"/>
    </row>
    <row r="69" spans="2:9" ht="31" x14ac:dyDescent="0.35">
      <c r="B69" s="9">
        <v>56</v>
      </c>
      <c r="C69" s="10" t="s">
        <v>21</v>
      </c>
      <c r="D69" s="10" t="s">
        <v>41</v>
      </c>
      <c r="E69" s="11" t="s">
        <v>18</v>
      </c>
      <c r="F69" s="20">
        <v>1.1020000000000001</v>
      </c>
      <c r="G69" s="52"/>
      <c r="H69" s="44">
        <f t="shared" si="1"/>
        <v>0</v>
      </c>
      <c r="I69" s="49"/>
    </row>
    <row r="70" spans="2:9" ht="31" x14ac:dyDescent="0.35">
      <c r="B70" s="9">
        <v>57</v>
      </c>
      <c r="C70" s="10" t="s">
        <v>23</v>
      </c>
      <c r="D70" s="10" t="s">
        <v>82</v>
      </c>
      <c r="E70" s="11" t="s">
        <v>18</v>
      </c>
      <c r="F70" s="20">
        <v>1.1020000000000001</v>
      </c>
      <c r="G70" s="52"/>
      <c r="H70" s="44">
        <f t="shared" si="1"/>
        <v>0</v>
      </c>
      <c r="I70" s="49"/>
    </row>
    <row r="71" spans="2:9" ht="31" x14ac:dyDescent="0.35">
      <c r="B71" s="9">
        <v>58</v>
      </c>
      <c r="C71" s="10" t="s">
        <v>25</v>
      </c>
      <c r="D71" s="10" t="s">
        <v>395</v>
      </c>
      <c r="E71" s="11" t="s">
        <v>18</v>
      </c>
      <c r="F71" s="20">
        <v>1.1020000000000001</v>
      </c>
      <c r="G71" s="52"/>
      <c r="H71" s="44">
        <f t="shared" si="1"/>
        <v>0</v>
      </c>
      <c r="I71" s="49"/>
    </row>
    <row r="72" spans="2:9" x14ac:dyDescent="0.35">
      <c r="B72" s="9">
        <v>59</v>
      </c>
      <c r="C72" s="10" t="s">
        <v>394</v>
      </c>
      <c r="D72" s="10" t="s">
        <v>83</v>
      </c>
      <c r="E72" s="11" t="s">
        <v>18</v>
      </c>
      <c r="F72" s="20">
        <v>1.1020000000000001</v>
      </c>
      <c r="G72" s="52"/>
      <c r="H72" s="44">
        <f t="shared" si="1"/>
        <v>0</v>
      </c>
      <c r="I72" s="49"/>
    </row>
    <row r="73" spans="2:9" ht="15.5" x14ac:dyDescent="0.35">
      <c r="B73" s="18" t="s">
        <v>371</v>
      </c>
      <c r="C73" s="15"/>
      <c r="D73" s="16" t="s">
        <v>498</v>
      </c>
      <c r="E73" s="17"/>
      <c r="F73" s="17"/>
      <c r="G73" s="57"/>
      <c r="H73" s="43">
        <f>H74+H86+H98</f>
        <v>0</v>
      </c>
      <c r="I73" s="51" t="s">
        <v>512</v>
      </c>
    </row>
    <row r="74" spans="2:9" x14ac:dyDescent="0.35">
      <c r="B74" s="21" t="s">
        <v>430</v>
      </c>
      <c r="C74" s="22"/>
      <c r="D74" s="23" t="s">
        <v>499</v>
      </c>
      <c r="E74" s="24"/>
      <c r="F74" s="24"/>
      <c r="G74" s="58"/>
      <c r="H74" s="46">
        <f>SUM(H75:H85)</f>
        <v>0</v>
      </c>
      <c r="I74" s="49"/>
    </row>
    <row r="75" spans="2:9" ht="31" x14ac:dyDescent="0.35">
      <c r="B75" s="9">
        <v>60</v>
      </c>
      <c r="C75" s="10" t="s">
        <v>38</v>
      </c>
      <c r="D75" s="10" t="s">
        <v>39</v>
      </c>
      <c r="E75" s="11" t="s">
        <v>18</v>
      </c>
      <c r="F75" s="20">
        <v>2.4609999999999999</v>
      </c>
      <c r="G75" s="52"/>
      <c r="H75" s="44">
        <f t="shared" si="1"/>
        <v>0</v>
      </c>
      <c r="I75" s="49"/>
    </row>
    <row r="76" spans="2:9" ht="46.5" x14ac:dyDescent="0.35">
      <c r="B76" s="9">
        <v>61</v>
      </c>
      <c r="C76" s="10" t="s">
        <v>45</v>
      </c>
      <c r="D76" s="10" t="s">
        <v>46</v>
      </c>
      <c r="E76" s="11" t="s">
        <v>18</v>
      </c>
      <c r="F76" s="20">
        <v>24.202000000000002</v>
      </c>
      <c r="G76" s="52"/>
      <c r="H76" s="44">
        <f t="shared" si="1"/>
        <v>0</v>
      </c>
      <c r="I76" s="49"/>
    </row>
    <row r="77" spans="2:9" ht="31" x14ac:dyDescent="0.35">
      <c r="B77" s="9">
        <v>62</v>
      </c>
      <c r="C77" s="10" t="s">
        <v>84</v>
      </c>
      <c r="D77" s="10" t="s">
        <v>85</v>
      </c>
      <c r="E77" s="11" t="s">
        <v>16</v>
      </c>
      <c r="F77" s="20">
        <v>41.02</v>
      </c>
      <c r="G77" s="52"/>
      <c r="H77" s="44">
        <f t="shared" si="1"/>
        <v>0</v>
      </c>
      <c r="I77" s="49"/>
    </row>
    <row r="78" spans="2:9" ht="31" x14ac:dyDescent="0.35">
      <c r="B78" s="9">
        <v>63</v>
      </c>
      <c r="C78" s="10" t="s">
        <v>86</v>
      </c>
      <c r="D78" s="10" t="s">
        <v>87</v>
      </c>
      <c r="E78" s="11" t="s">
        <v>16</v>
      </c>
      <c r="F78" s="20">
        <v>41.02</v>
      </c>
      <c r="G78" s="52"/>
      <c r="H78" s="44">
        <f t="shared" si="1"/>
        <v>0</v>
      </c>
      <c r="I78" s="49"/>
    </row>
    <row r="79" spans="2:9" ht="46.5" x14ac:dyDescent="0.35">
      <c r="B79" s="9">
        <v>64</v>
      </c>
      <c r="C79" s="10" t="s">
        <v>88</v>
      </c>
      <c r="D79" s="10" t="s">
        <v>89</v>
      </c>
      <c r="E79" s="11" t="s">
        <v>18</v>
      </c>
      <c r="F79" s="20">
        <v>4.1020000000000003</v>
      </c>
      <c r="G79" s="52"/>
      <c r="H79" s="44">
        <f t="shared" si="1"/>
        <v>0</v>
      </c>
      <c r="I79" s="49"/>
    </row>
    <row r="80" spans="2:9" x14ac:dyDescent="0.35">
      <c r="B80" s="9">
        <v>65</v>
      </c>
      <c r="C80" s="10" t="s">
        <v>17</v>
      </c>
      <c r="D80" s="10" t="s">
        <v>90</v>
      </c>
      <c r="E80" s="11" t="s">
        <v>18</v>
      </c>
      <c r="F80" s="20">
        <v>26.663</v>
      </c>
      <c r="G80" s="52"/>
      <c r="H80" s="44">
        <f t="shared" si="1"/>
        <v>0</v>
      </c>
      <c r="I80" s="49"/>
    </row>
    <row r="81" spans="2:9" ht="31" x14ac:dyDescent="0.35">
      <c r="B81" s="9">
        <v>66</v>
      </c>
      <c r="C81" s="10" t="s">
        <v>21</v>
      </c>
      <c r="D81" s="10" t="s">
        <v>41</v>
      </c>
      <c r="E81" s="11" t="s">
        <v>18</v>
      </c>
      <c r="F81" s="20">
        <v>26.663</v>
      </c>
      <c r="G81" s="52"/>
      <c r="H81" s="44">
        <f t="shared" ref="H81:H154" si="2">F81*G81</f>
        <v>0</v>
      </c>
      <c r="I81" s="49"/>
    </row>
    <row r="82" spans="2:9" ht="31" x14ac:dyDescent="0.35">
      <c r="B82" s="9">
        <v>67</v>
      </c>
      <c r="C82" s="10" t="s">
        <v>23</v>
      </c>
      <c r="D82" s="10" t="s">
        <v>82</v>
      </c>
      <c r="E82" s="11" t="s">
        <v>18</v>
      </c>
      <c r="F82" s="20">
        <v>26.663</v>
      </c>
      <c r="G82" s="52"/>
      <c r="H82" s="44">
        <f t="shared" si="2"/>
        <v>0</v>
      </c>
      <c r="I82" s="49"/>
    </row>
    <row r="83" spans="2:9" ht="31" x14ac:dyDescent="0.35">
      <c r="B83" s="9">
        <v>68</v>
      </c>
      <c r="C83" s="10" t="s">
        <v>23</v>
      </c>
      <c r="D83" s="10" t="s">
        <v>82</v>
      </c>
      <c r="E83" s="11" t="s">
        <v>18</v>
      </c>
      <c r="F83" s="20">
        <v>26.663</v>
      </c>
      <c r="G83" s="52"/>
      <c r="H83" s="44">
        <f t="shared" si="2"/>
        <v>0</v>
      </c>
      <c r="I83" s="49"/>
    </row>
    <row r="84" spans="2:9" x14ac:dyDescent="0.35">
      <c r="B84" s="9">
        <v>69</v>
      </c>
      <c r="C84" s="10" t="s">
        <v>394</v>
      </c>
      <c r="D84" s="10" t="s">
        <v>43</v>
      </c>
      <c r="E84" s="11" t="s">
        <v>18</v>
      </c>
      <c r="F84" s="20">
        <v>2.4609999999999999</v>
      </c>
      <c r="G84" s="52"/>
      <c r="H84" s="44">
        <f t="shared" si="2"/>
        <v>0</v>
      </c>
      <c r="I84" s="49"/>
    </row>
    <row r="85" spans="2:9" x14ac:dyDescent="0.35">
      <c r="B85" s="9">
        <v>70</v>
      </c>
      <c r="C85" s="10" t="s">
        <v>394</v>
      </c>
      <c r="D85" s="10" t="s">
        <v>83</v>
      </c>
      <c r="E85" s="11" t="s">
        <v>18</v>
      </c>
      <c r="F85" s="20">
        <v>24.202000000000002</v>
      </c>
      <c r="G85" s="52"/>
      <c r="H85" s="44">
        <f t="shared" si="2"/>
        <v>0</v>
      </c>
      <c r="I85" s="49"/>
    </row>
    <row r="86" spans="2:9" x14ac:dyDescent="0.35">
      <c r="B86" s="21" t="s">
        <v>429</v>
      </c>
      <c r="C86" s="22"/>
      <c r="D86" s="23" t="s">
        <v>500</v>
      </c>
      <c r="E86" s="24"/>
      <c r="F86" s="24"/>
      <c r="G86" s="58"/>
      <c r="H86" s="46">
        <f>SUM(H87:H97)</f>
        <v>0</v>
      </c>
      <c r="I86" s="49"/>
    </row>
    <row r="87" spans="2:9" ht="31" x14ac:dyDescent="0.35">
      <c r="B87" s="9">
        <v>71</v>
      </c>
      <c r="C87" s="10" t="s">
        <v>38</v>
      </c>
      <c r="D87" s="10" t="s">
        <v>39</v>
      </c>
      <c r="E87" s="11" t="s">
        <v>18</v>
      </c>
      <c r="F87" s="20">
        <v>2.3839999999999999</v>
      </c>
      <c r="G87" s="52"/>
      <c r="H87" s="44">
        <f t="shared" si="2"/>
        <v>0</v>
      </c>
      <c r="I87" s="49"/>
    </row>
    <row r="88" spans="2:9" ht="46.5" x14ac:dyDescent="0.35">
      <c r="B88" s="9">
        <v>72</v>
      </c>
      <c r="C88" s="10" t="s">
        <v>45</v>
      </c>
      <c r="D88" s="10" t="s">
        <v>46</v>
      </c>
      <c r="E88" s="11" t="s">
        <v>18</v>
      </c>
      <c r="F88" s="20">
        <v>20.66</v>
      </c>
      <c r="G88" s="52"/>
      <c r="H88" s="44">
        <f t="shared" si="2"/>
        <v>0</v>
      </c>
      <c r="I88" s="49"/>
    </row>
    <row r="89" spans="2:9" ht="31" x14ac:dyDescent="0.35">
      <c r="B89" s="9">
        <v>73</v>
      </c>
      <c r="C89" s="10" t="s">
        <v>84</v>
      </c>
      <c r="D89" s="10" t="s">
        <v>85</v>
      </c>
      <c r="E89" s="11" t="s">
        <v>16</v>
      </c>
      <c r="F89" s="20">
        <v>39.732999999999997</v>
      </c>
      <c r="G89" s="52"/>
      <c r="H89" s="44">
        <f t="shared" si="2"/>
        <v>0</v>
      </c>
      <c r="I89" s="49"/>
    </row>
    <row r="90" spans="2:9" ht="31" x14ac:dyDescent="0.35">
      <c r="B90" s="9">
        <v>74</v>
      </c>
      <c r="C90" s="10" t="s">
        <v>86</v>
      </c>
      <c r="D90" s="10" t="s">
        <v>87</v>
      </c>
      <c r="E90" s="11" t="s">
        <v>16</v>
      </c>
      <c r="F90" s="20">
        <v>39.732999999999997</v>
      </c>
      <c r="G90" s="52"/>
      <c r="H90" s="44">
        <f t="shared" si="2"/>
        <v>0</v>
      </c>
      <c r="I90" s="49"/>
    </row>
    <row r="91" spans="2:9" ht="46.5" x14ac:dyDescent="0.35">
      <c r="B91" s="9">
        <v>75</v>
      </c>
      <c r="C91" s="10" t="s">
        <v>88</v>
      </c>
      <c r="D91" s="10" t="s">
        <v>89</v>
      </c>
      <c r="E91" s="11" t="s">
        <v>18</v>
      </c>
      <c r="F91" s="20">
        <v>3.9729999999999999</v>
      </c>
      <c r="G91" s="52"/>
      <c r="H91" s="44">
        <f t="shared" si="2"/>
        <v>0</v>
      </c>
      <c r="I91" s="49"/>
    </row>
    <row r="92" spans="2:9" x14ac:dyDescent="0.35">
      <c r="B92" s="9">
        <v>76</v>
      </c>
      <c r="C92" s="10" t="s">
        <v>17</v>
      </c>
      <c r="D92" s="10" t="s">
        <v>90</v>
      </c>
      <c r="E92" s="11" t="s">
        <v>18</v>
      </c>
      <c r="F92" s="20">
        <v>23.044</v>
      </c>
      <c r="G92" s="52"/>
      <c r="H92" s="44">
        <f t="shared" si="2"/>
        <v>0</v>
      </c>
      <c r="I92" s="49"/>
    </row>
    <row r="93" spans="2:9" ht="31" x14ac:dyDescent="0.35">
      <c r="B93" s="9">
        <v>77</v>
      </c>
      <c r="C93" s="10" t="s">
        <v>21</v>
      </c>
      <c r="D93" s="10" t="s">
        <v>41</v>
      </c>
      <c r="E93" s="11" t="s">
        <v>18</v>
      </c>
      <c r="F93" s="20">
        <v>23.044</v>
      </c>
      <c r="G93" s="52"/>
      <c r="H93" s="44">
        <f t="shared" si="2"/>
        <v>0</v>
      </c>
      <c r="I93" s="49"/>
    </row>
    <row r="94" spans="2:9" ht="31" x14ac:dyDescent="0.35">
      <c r="B94" s="9">
        <v>78</v>
      </c>
      <c r="C94" s="10" t="s">
        <v>23</v>
      </c>
      <c r="D94" s="10" t="s">
        <v>82</v>
      </c>
      <c r="E94" s="11" t="s">
        <v>18</v>
      </c>
      <c r="F94" s="20">
        <v>23.044</v>
      </c>
      <c r="G94" s="52"/>
      <c r="H94" s="44">
        <f t="shared" si="2"/>
        <v>0</v>
      </c>
      <c r="I94" s="49"/>
    </row>
    <row r="95" spans="2:9" ht="31" x14ac:dyDescent="0.35">
      <c r="B95" s="9">
        <v>79</v>
      </c>
      <c r="C95" s="10" t="s">
        <v>25</v>
      </c>
      <c r="D95" s="10" t="s">
        <v>395</v>
      </c>
      <c r="E95" s="11" t="s">
        <v>18</v>
      </c>
      <c r="F95" s="20">
        <v>23.044</v>
      </c>
      <c r="G95" s="52"/>
      <c r="H95" s="44">
        <f t="shared" si="2"/>
        <v>0</v>
      </c>
      <c r="I95" s="49"/>
    </row>
    <row r="96" spans="2:9" x14ac:dyDescent="0.35">
      <c r="B96" s="9">
        <v>80</v>
      </c>
      <c r="C96" s="10" t="s">
        <v>394</v>
      </c>
      <c r="D96" s="10" t="s">
        <v>43</v>
      </c>
      <c r="E96" s="11" t="s">
        <v>18</v>
      </c>
      <c r="F96" s="20">
        <v>2.3839999999999999</v>
      </c>
      <c r="G96" s="52"/>
      <c r="H96" s="44">
        <f t="shared" si="2"/>
        <v>0</v>
      </c>
      <c r="I96" s="49"/>
    </row>
    <row r="97" spans="2:9" x14ac:dyDescent="0.35">
      <c r="B97" s="9">
        <v>81</v>
      </c>
      <c r="C97" s="10" t="s">
        <v>394</v>
      </c>
      <c r="D97" s="10" t="s">
        <v>83</v>
      </c>
      <c r="E97" s="11" t="s">
        <v>18</v>
      </c>
      <c r="F97" s="20">
        <v>20.66</v>
      </c>
      <c r="G97" s="52"/>
      <c r="H97" s="44">
        <f t="shared" si="2"/>
        <v>0</v>
      </c>
      <c r="I97" s="49"/>
    </row>
    <row r="98" spans="2:9" x14ac:dyDescent="0.35">
      <c r="B98" s="21" t="s">
        <v>431</v>
      </c>
      <c r="C98" s="22"/>
      <c r="D98" s="23" t="s">
        <v>501</v>
      </c>
      <c r="E98" s="24"/>
      <c r="F98" s="24"/>
      <c r="G98" s="58"/>
      <c r="H98" s="46">
        <f>SUM(H99:H109)</f>
        <v>0</v>
      </c>
      <c r="I98" s="49"/>
    </row>
    <row r="99" spans="2:9" ht="31" x14ac:dyDescent="0.35">
      <c r="B99" s="9">
        <v>82</v>
      </c>
      <c r="C99" s="10" t="s">
        <v>38</v>
      </c>
      <c r="D99" s="10" t="s">
        <v>39</v>
      </c>
      <c r="E99" s="11" t="s">
        <v>18</v>
      </c>
      <c r="F99" s="20">
        <v>4.9550000000000001</v>
      </c>
      <c r="G99" s="52"/>
      <c r="H99" s="44">
        <f t="shared" si="2"/>
        <v>0</v>
      </c>
      <c r="I99" s="49"/>
    </row>
    <row r="100" spans="2:9" ht="46.5" x14ac:dyDescent="0.35">
      <c r="B100" s="9">
        <v>83</v>
      </c>
      <c r="C100" s="10" t="s">
        <v>45</v>
      </c>
      <c r="D100" s="10" t="s">
        <v>46</v>
      </c>
      <c r="E100" s="11" t="s">
        <v>18</v>
      </c>
      <c r="F100" s="20">
        <v>47.896000000000001</v>
      </c>
      <c r="G100" s="52"/>
      <c r="H100" s="44">
        <f t="shared" si="2"/>
        <v>0</v>
      </c>
      <c r="I100" s="49"/>
    </row>
    <row r="101" spans="2:9" ht="31" x14ac:dyDescent="0.35">
      <c r="B101" s="9">
        <v>84</v>
      </c>
      <c r="C101" s="10" t="s">
        <v>84</v>
      </c>
      <c r="D101" s="10" t="s">
        <v>85</v>
      </c>
      <c r="E101" s="11" t="s">
        <v>16</v>
      </c>
      <c r="F101" s="20">
        <v>82.58</v>
      </c>
      <c r="G101" s="52"/>
      <c r="H101" s="44">
        <f t="shared" si="2"/>
        <v>0</v>
      </c>
      <c r="I101" s="49"/>
    </row>
    <row r="102" spans="2:9" ht="31" x14ac:dyDescent="0.35">
      <c r="B102" s="9">
        <v>85</v>
      </c>
      <c r="C102" s="10" t="s">
        <v>86</v>
      </c>
      <c r="D102" s="10" t="s">
        <v>87</v>
      </c>
      <c r="E102" s="11" t="s">
        <v>16</v>
      </c>
      <c r="F102" s="20">
        <v>82.58</v>
      </c>
      <c r="G102" s="52"/>
      <c r="H102" s="44">
        <f t="shared" si="2"/>
        <v>0</v>
      </c>
      <c r="I102" s="49"/>
    </row>
    <row r="103" spans="2:9" ht="46.5" x14ac:dyDescent="0.35">
      <c r="B103" s="9">
        <v>86</v>
      </c>
      <c r="C103" s="10" t="s">
        <v>88</v>
      </c>
      <c r="D103" s="10" t="s">
        <v>89</v>
      </c>
      <c r="E103" s="11" t="s">
        <v>18</v>
      </c>
      <c r="F103" s="20">
        <v>8.2579999999999991</v>
      </c>
      <c r="G103" s="52"/>
      <c r="H103" s="44">
        <f t="shared" si="2"/>
        <v>0</v>
      </c>
      <c r="I103" s="49"/>
    </row>
    <row r="104" spans="2:9" x14ac:dyDescent="0.35">
      <c r="B104" s="9">
        <v>87</v>
      </c>
      <c r="C104" s="10" t="s">
        <v>17</v>
      </c>
      <c r="D104" s="10" t="s">
        <v>90</v>
      </c>
      <c r="E104" s="11" t="s">
        <v>18</v>
      </c>
      <c r="F104" s="20">
        <v>52.850999999999999</v>
      </c>
      <c r="G104" s="52"/>
      <c r="H104" s="44">
        <f t="shared" si="2"/>
        <v>0</v>
      </c>
      <c r="I104" s="49"/>
    </row>
    <row r="105" spans="2:9" ht="31" x14ac:dyDescent="0.35">
      <c r="B105" s="9">
        <v>88</v>
      </c>
      <c r="C105" s="10" t="s">
        <v>21</v>
      </c>
      <c r="D105" s="10" t="s">
        <v>41</v>
      </c>
      <c r="E105" s="11" t="s">
        <v>18</v>
      </c>
      <c r="F105" s="20">
        <v>52.850999999999999</v>
      </c>
      <c r="G105" s="52"/>
      <c r="H105" s="44">
        <f t="shared" si="2"/>
        <v>0</v>
      </c>
      <c r="I105" s="49"/>
    </row>
    <row r="106" spans="2:9" ht="31" x14ac:dyDescent="0.35">
      <c r="B106" s="9">
        <v>89</v>
      </c>
      <c r="C106" s="10" t="s">
        <v>23</v>
      </c>
      <c r="D106" s="10" t="s">
        <v>82</v>
      </c>
      <c r="E106" s="11" t="s">
        <v>18</v>
      </c>
      <c r="F106" s="20">
        <v>52.850999999999999</v>
      </c>
      <c r="G106" s="52"/>
      <c r="H106" s="44">
        <f t="shared" si="2"/>
        <v>0</v>
      </c>
      <c r="I106" s="49"/>
    </row>
    <row r="107" spans="2:9" ht="31" x14ac:dyDescent="0.35">
      <c r="B107" s="9">
        <v>90</v>
      </c>
      <c r="C107" s="10" t="s">
        <v>25</v>
      </c>
      <c r="D107" s="10" t="s">
        <v>395</v>
      </c>
      <c r="E107" s="11" t="s">
        <v>18</v>
      </c>
      <c r="F107" s="20">
        <v>52.850999999999999</v>
      </c>
      <c r="G107" s="52"/>
      <c r="H107" s="44">
        <f t="shared" si="2"/>
        <v>0</v>
      </c>
      <c r="I107" s="49"/>
    </row>
    <row r="108" spans="2:9" x14ac:dyDescent="0.35">
      <c r="B108" s="9">
        <v>91</v>
      </c>
      <c r="C108" s="10" t="s">
        <v>394</v>
      </c>
      <c r="D108" s="10" t="s">
        <v>43</v>
      </c>
      <c r="E108" s="11" t="s">
        <v>18</v>
      </c>
      <c r="F108" s="20">
        <v>4.9550000000000001</v>
      </c>
      <c r="G108" s="52"/>
      <c r="H108" s="44">
        <f t="shared" si="2"/>
        <v>0</v>
      </c>
      <c r="I108" s="49"/>
    </row>
    <row r="109" spans="2:9" x14ac:dyDescent="0.35">
      <c r="B109" s="9">
        <v>92</v>
      </c>
      <c r="C109" s="10" t="s">
        <v>394</v>
      </c>
      <c r="D109" s="10" t="s">
        <v>83</v>
      </c>
      <c r="E109" s="11" t="s">
        <v>18</v>
      </c>
      <c r="F109" s="20">
        <v>47.896000000000001</v>
      </c>
      <c r="G109" s="52"/>
      <c r="H109" s="44">
        <f t="shared" si="2"/>
        <v>0</v>
      </c>
      <c r="I109" s="49"/>
    </row>
    <row r="110" spans="2:9" ht="15.5" x14ac:dyDescent="0.35">
      <c r="B110" s="18" t="s">
        <v>372</v>
      </c>
      <c r="C110" s="15"/>
      <c r="D110" s="16" t="s">
        <v>502</v>
      </c>
      <c r="E110" s="17"/>
      <c r="F110" s="17"/>
      <c r="G110" s="57"/>
      <c r="H110" s="43">
        <f>H111</f>
        <v>0</v>
      </c>
      <c r="I110" s="51" t="s">
        <v>514</v>
      </c>
    </row>
    <row r="111" spans="2:9" x14ac:dyDescent="0.35">
      <c r="B111" s="21" t="s">
        <v>432</v>
      </c>
      <c r="C111" s="22"/>
      <c r="D111" s="23" t="s">
        <v>503</v>
      </c>
      <c r="E111" s="24"/>
      <c r="F111" s="24"/>
      <c r="G111" s="58"/>
      <c r="H111" s="46">
        <f>SUM(H112:H123)</f>
        <v>0</v>
      </c>
      <c r="I111" s="49"/>
    </row>
    <row r="112" spans="2:9" ht="46.5" x14ac:dyDescent="0.35">
      <c r="B112" s="9">
        <v>93</v>
      </c>
      <c r="C112" s="10" t="s">
        <v>45</v>
      </c>
      <c r="D112" s="10" t="s">
        <v>46</v>
      </c>
      <c r="E112" s="11" t="s">
        <v>18</v>
      </c>
      <c r="F112" s="20">
        <v>11.05</v>
      </c>
      <c r="G112" s="52"/>
      <c r="H112" s="44">
        <f t="shared" si="2"/>
        <v>0</v>
      </c>
      <c r="I112" s="49"/>
    </row>
    <row r="113" spans="2:9" ht="46.5" x14ac:dyDescent="0.35">
      <c r="B113" s="9">
        <v>94</v>
      </c>
      <c r="C113" s="10" t="s">
        <v>88</v>
      </c>
      <c r="D113" s="10" t="s">
        <v>89</v>
      </c>
      <c r="E113" s="11" t="s">
        <v>18</v>
      </c>
      <c r="F113" s="20">
        <v>0.75600000000000001</v>
      </c>
      <c r="G113" s="52"/>
      <c r="H113" s="44">
        <f t="shared" si="2"/>
        <v>0</v>
      </c>
      <c r="I113" s="49"/>
    </row>
    <row r="114" spans="2:9" ht="31" x14ac:dyDescent="0.35">
      <c r="B114" s="9">
        <v>95</v>
      </c>
      <c r="C114" s="10" t="s">
        <v>91</v>
      </c>
      <c r="D114" s="10" t="s">
        <v>92</v>
      </c>
      <c r="E114" s="11" t="s">
        <v>18</v>
      </c>
      <c r="F114" s="20">
        <v>2.2749999999999999</v>
      </c>
      <c r="G114" s="52"/>
      <c r="H114" s="44">
        <f t="shared" si="2"/>
        <v>0</v>
      </c>
      <c r="I114" s="49"/>
    </row>
    <row r="115" spans="2:9" ht="46.5" x14ac:dyDescent="0.35">
      <c r="B115" s="9">
        <v>96</v>
      </c>
      <c r="C115" s="10" t="s">
        <v>93</v>
      </c>
      <c r="D115" s="10" t="s">
        <v>94</v>
      </c>
      <c r="E115" s="11" t="s">
        <v>16</v>
      </c>
      <c r="F115" s="20">
        <v>9.7219999999999995</v>
      </c>
      <c r="G115" s="52"/>
      <c r="H115" s="44">
        <f t="shared" si="2"/>
        <v>0</v>
      </c>
      <c r="I115" s="49"/>
    </row>
    <row r="116" spans="2:9" ht="46.5" x14ac:dyDescent="0.35">
      <c r="B116" s="9">
        <v>97</v>
      </c>
      <c r="C116" s="10" t="s">
        <v>95</v>
      </c>
      <c r="D116" s="10" t="s">
        <v>396</v>
      </c>
      <c r="E116" s="11" t="s">
        <v>16</v>
      </c>
      <c r="F116" s="20">
        <v>9.7219999999999995</v>
      </c>
      <c r="G116" s="52"/>
      <c r="H116" s="44">
        <f t="shared" si="2"/>
        <v>0</v>
      </c>
      <c r="I116" s="49"/>
    </row>
    <row r="117" spans="2:9" ht="17" customHeight="1" x14ac:dyDescent="0.35">
      <c r="B117" s="9">
        <v>98</v>
      </c>
      <c r="C117" s="10" t="s">
        <v>96</v>
      </c>
      <c r="D117" s="10" t="s">
        <v>97</v>
      </c>
      <c r="E117" s="11" t="s">
        <v>18</v>
      </c>
      <c r="F117" s="20">
        <v>0</v>
      </c>
      <c r="G117" s="52"/>
      <c r="H117" s="44">
        <f t="shared" si="2"/>
        <v>0</v>
      </c>
      <c r="I117" s="49"/>
    </row>
    <row r="118" spans="2:9" ht="17" customHeight="1" x14ac:dyDescent="0.35">
      <c r="B118" s="9">
        <v>99</v>
      </c>
      <c r="C118" s="10" t="s">
        <v>98</v>
      </c>
      <c r="D118" s="10" t="s">
        <v>99</v>
      </c>
      <c r="E118" s="11" t="s">
        <v>35</v>
      </c>
      <c r="F118" s="20">
        <v>0.50600000000000001</v>
      </c>
      <c r="G118" s="52"/>
      <c r="H118" s="44">
        <f t="shared" si="2"/>
        <v>0</v>
      </c>
      <c r="I118" s="49"/>
    </row>
    <row r="119" spans="2:9" x14ac:dyDescent="0.35">
      <c r="B119" s="9">
        <v>100</v>
      </c>
      <c r="C119" s="10" t="s">
        <v>17</v>
      </c>
      <c r="D119" s="10" t="s">
        <v>81</v>
      </c>
      <c r="E119" s="11" t="s">
        <v>18</v>
      </c>
      <c r="F119" s="20">
        <v>11.05</v>
      </c>
      <c r="G119" s="52"/>
      <c r="H119" s="44">
        <f t="shared" si="2"/>
        <v>0</v>
      </c>
      <c r="I119" s="49"/>
    </row>
    <row r="120" spans="2:9" ht="31" x14ac:dyDescent="0.35">
      <c r="B120" s="9">
        <v>101</v>
      </c>
      <c r="C120" s="10" t="s">
        <v>21</v>
      </c>
      <c r="D120" s="10" t="s">
        <v>41</v>
      </c>
      <c r="E120" s="11" t="s">
        <v>18</v>
      </c>
      <c r="F120" s="20">
        <v>11.05</v>
      </c>
      <c r="G120" s="52"/>
      <c r="H120" s="44">
        <f t="shared" si="2"/>
        <v>0</v>
      </c>
      <c r="I120" s="49"/>
    </row>
    <row r="121" spans="2:9" ht="31" x14ac:dyDescent="0.35">
      <c r="B121" s="9">
        <v>102</v>
      </c>
      <c r="C121" s="10" t="s">
        <v>23</v>
      </c>
      <c r="D121" s="10" t="s">
        <v>82</v>
      </c>
      <c r="E121" s="11" t="s">
        <v>18</v>
      </c>
      <c r="F121" s="20">
        <v>11.05</v>
      </c>
      <c r="G121" s="52"/>
      <c r="H121" s="44">
        <f t="shared" si="2"/>
        <v>0</v>
      </c>
      <c r="I121" s="49"/>
    </row>
    <row r="122" spans="2:9" ht="31" x14ac:dyDescent="0.35">
      <c r="B122" s="9">
        <v>103</v>
      </c>
      <c r="C122" s="10" t="s">
        <v>25</v>
      </c>
      <c r="D122" s="10" t="s">
        <v>395</v>
      </c>
      <c r="E122" s="11" t="s">
        <v>18</v>
      </c>
      <c r="F122" s="20">
        <v>11.05</v>
      </c>
      <c r="G122" s="52"/>
      <c r="H122" s="44">
        <f t="shared" si="2"/>
        <v>0</v>
      </c>
      <c r="I122" s="49"/>
    </row>
    <row r="123" spans="2:9" x14ac:dyDescent="0.35">
      <c r="B123" s="9">
        <v>104</v>
      </c>
      <c r="C123" s="10" t="s">
        <v>394</v>
      </c>
      <c r="D123" s="10" t="s">
        <v>83</v>
      </c>
      <c r="E123" s="11" t="s">
        <v>18</v>
      </c>
      <c r="F123" s="20">
        <v>11.05</v>
      </c>
      <c r="G123" s="52"/>
      <c r="H123" s="44">
        <f t="shared" si="2"/>
        <v>0</v>
      </c>
      <c r="I123" s="49"/>
    </row>
    <row r="124" spans="2:9" ht="15.5" x14ac:dyDescent="0.35">
      <c r="B124" s="18" t="s">
        <v>373</v>
      </c>
      <c r="C124" s="15"/>
      <c r="D124" s="16" t="s">
        <v>444</v>
      </c>
      <c r="E124" s="17"/>
      <c r="F124" s="17"/>
      <c r="G124" s="57"/>
      <c r="H124" s="43">
        <f>H125+H217+H227+H260+H266+H269+H272+H284</f>
        <v>0</v>
      </c>
      <c r="I124" s="51" t="s">
        <v>515</v>
      </c>
    </row>
    <row r="125" spans="2:9" ht="15.5" x14ac:dyDescent="0.35">
      <c r="B125" s="21" t="s">
        <v>433</v>
      </c>
      <c r="C125" s="22"/>
      <c r="D125" s="23" t="s">
        <v>446</v>
      </c>
      <c r="E125" s="24"/>
      <c r="F125" s="24"/>
      <c r="G125" s="58"/>
      <c r="H125" s="46">
        <f>H126+H135+H145+H148+H155+H175+H193+H198</f>
        <v>0</v>
      </c>
      <c r="I125" s="25" t="s">
        <v>516</v>
      </c>
    </row>
    <row r="126" spans="2:9" x14ac:dyDescent="0.35">
      <c r="B126" s="26" t="s">
        <v>434</v>
      </c>
      <c r="C126" s="27"/>
      <c r="D126" s="28" t="s">
        <v>445</v>
      </c>
      <c r="E126" s="29"/>
      <c r="F126" s="29"/>
      <c r="G126" s="59"/>
      <c r="H126" s="47">
        <f>SUM(H127:H134)</f>
        <v>0</v>
      </c>
      <c r="I126" s="49"/>
    </row>
    <row r="127" spans="2:9" ht="46.5" x14ac:dyDescent="0.35">
      <c r="B127" s="9">
        <v>105</v>
      </c>
      <c r="C127" s="10" t="s">
        <v>100</v>
      </c>
      <c r="D127" s="10" t="s">
        <v>101</v>
      </c>
      <c r="E127" s="11" t="s">
        <v>18</v>
      </c>
      <c r="F127" s="20">
        <v>8.0879999999999992</v>
      </c>
      <c r="G127" s="52"/>
      <c r="H127" s="44">
        <f t="shared" si="2"/>
        <v>0</v>
      </c>
      <c r="I127" s="49"/>
    </row>
    <row r="128" spans="2:9" ht="46.5" x14ac:dyDescent="0.35">
      <c r="B128" s="9">
        <v>106</v>
      </c>
      <c r="C128" s="10" t="s">
        <v>88</v>
      </c>
      <c r="D128" s="10" t="s">
        <v>89</v>
      </c>
      <c r="E128" s="11" t="s">
        <v>18</v>
      </c>
      <c r="F128" s="20">
        <v>1.944</v>
      </c>
      <c r="G128" s="52"/>
      <c r="H128" s="44">
        <f t="shared" si="2"/>
        <v>0</v>
      </c>
      <c r="I128" s="49"/>
    </row>
    <row r="129" spans="2:9" ht="46.5" x14ac:dyDescent="0.35">
      <c r="B129" s="9">
        <v>107</v>
      </c>
      <c r="C129" s="10" t="s">
        <v>397</v>
      </c>
      <c r="D129" s="10" t="s">
        <v>102</v>
      </c>
      <c r="E129" s="11" t="s">
        <v>18</v>
      </c>
      <c r="F129" s="20">
        <v>6.1440000000000001</v>
      </c>
      <c r="G129" s="52"/>
      <c r="H129" s="44">
        <f t="shared" si="2"/>
        <v>0</v>
      </c>
      <c r="I129" s="49"/>
    </row>
    <row r="130" spans="2:9" ht="46.5" x14ac:dyDescent="0.35">
      <c r="B130" s="9">
        <v>108</v>
      </c>
      <c r="C130" s="10" t="s">
        <v>103</v>
      </c>
      <c r="D130" s="10" t="s">
        <v>104</v>
      </c>
      <c r="E130" s="11" t="s">
        <v>35</v>
      </c>
      <c r="F130" s="20">
        <v>0.3</v>
      </c>
      <c r="G130" s="52"/>
      <c r="H130" s="44">
        <f t="shared" si="2"/>
        <v>0</v>
      </c>
      <c r="I130" s="49"/>
    </row>
    <row r="131" spans="2:9" ht="46.5" x14ac:dyDescent="0.35">
      <c r="B131" s="9">
        <v>109</v>
      </c>
      <c r="C131" s="10" t="s">
        <v>105</v>
      </c>
      <c r="D131" s="10" t="s">
        <v>106</v>
      </c>
      <c r="E131" s="11" t="s">
        <v>16</v>
      </c>
      <c r="F131" s="20">
        <v>15.36</v>
      </c>
      <c r="G131" s="52"/>
      <c r="H131" s="44">
        <f t="shared" si="2"/>
        <v>0</v>
      </c>
      <c r="I131" s="49"/>
    </row>
    <row r="132" spans="2:9" ht="46.5" x14ac:dyDescent="0.35">
      <c r="B132" s="9">
        <v>110</v>
      </c>
      <c r="C132" s="10" t="s">
        <v>107</v>
      </c>
      <c r="D132" s="10" t="s">
        <v>108</v>
      </c>
      <c r="E132" s="11" t="s">
        <v>16</v>
      </c>
      <c r="F132" s="20">
        <v>15.36</v>
      </c>
      <c r="G132" s="52"/>
      <c r="H132" s="44">
        <f t="shared" si="2"/>
        <v>0</v>
      </c>
      <c r="I132" s="49"/>
    </row>
    <row r="133" spans="2:9" ht="46.5" x14ac:dyDescent="0.35">
      <c r="B133" s="9">
        <v>111</v>
      </c>
      <c r="C133" s="10" t="s">
        <v>109</v>
      </c>
      <c r="D133" s="10" t="s">
        <v>110</v>
      </c>
      <c r="E133" s="11" t="s">
        <v>16</v>
      </c>
      <c r="F133" s="20">
        <v>15.36</v>
      </c>
      <c r="G133" s="52"/>
      <c r="H133" s="44">
        <f t="shared" si="2"/>
        <v>0</v>
      </c>
      <c r="I133" s="49"/>
    </row>
    <row r="134" spans="2:9" ht="46.5" x14ac:dyDescent="0.35">
      <c r="B134" s="9">
        <v>112</v>
      </c>
      <c r="C134" s="10" t="s">
        <v>111</v>
      </c>
      <c r="D134" s="10" t="s">
        <v>112</v>
      </c>
      <c r="E134" s="11" t="s">
        <v>16</v>
      </c>
      <c r="F134" s="20">
        <v>15.36</v>
      </c>
      <c r="G134" s="52"/>
      <c r="H134" s="44">
        <f t="shared" si="2"/>
        <v>0</v>
      </c>
      <c r="I134" s="49"/>
    </row>
    <row r="135" spans="2:9" x14ac:dyDescent="0.35">
      <c r="B135" s="26" t="s">
        <v>435</v>
      </c>
      <c r="C135" s="27"/>
      <c r="D135" s="28" t="s">
        <v>447</v>
      </c>
      <c r="E135" s="29"/>
      <c r="F135" s="29"/>
      <c r="G135" s="59"/>
      <c r="H135" s="47">
        <f>SUM(H136:H144)</f>
        <v>0</v>
      </c>
      <c r="I135" s="49"/>
    </row>
    <row r="136" spans="2:9" ht="46.5" x14ac:dyDescent="0.35">
      <c r="B136" s="9">
        <v>113</v>
      </c>
      <c r="C136" s="10" t="s">
        <v>100</v>
      </c>
      <c r="D136" s="10" t="s">
        <v>101</v>
      </c>
      <c r="E136" s="11" t="s">
        <v>18</v>
      </c>
      <c r="F136" s="20">
        <v>79.391000000000005</v>
      </c>
      <c r="G136" s="52"/>
      <c r="H136" s="44">
        <f t="shared" si="2"/>
        <v>0</v>
      </c>
      <c r="I136" s="49"/>
    </row>
    <row r="137" spans="2:9" ht="46.5" x14ac:dyDescent="0.35">
      <c r="B137" s="9">
        <v>114</v>
      </c>
      <c r="C137" s="10" t="s">
        <v>88</v>
      </c>
      <c r="D137" s="10" t="s">
        <v>89</v>
      </c>
      <c r="E137" s="11" t="s">
        <v>18</v>
      </c>
      <c r="F137" s="20">
        <v>17.021000000000001</v>
      </c>
      <c r="G137" s="52"/>
      <c r="H137" s="44">
        <f t="shared" si="2"/>
        <v>0</v>
      </c>
      <c r="I137" s="49"/>
    </row>
    <row r="138" spans="2:9" ht="31" x14ac:dyDescent="0.35">
      <c r="B138" s="9">
        <v>115</v>
      </c>
      <c r="C138" s="10" t="s">
        <v>113</v>
      </c>
      <c r="D138" s="10" t="s">
        <v>114</v>
      </c>
      <c r="E138" s="11" t="s">
        <v>18</v>
      </c>
      <c r="F138" s="20">
        <v>58.253999999999998</v>
      </c>
      <c r="G138" s="52"/>
      <c r="H138" s="44">
        <f t="shared" si="2"/>
        <v>0</v>
      </c>
      <c r="I138" s="49"/>
    </row>
    <row r="139" spans="2:9" ht="31" x14ac:dyDescent="0.35">
      <c r="B139" s="9">
        <v>116</v>
      </c>
      <c r="C139" s="10" t="s">
        <v>115</v>
      </c>
      <c r="D139" s="10" t="s">
        <v>116</v>
      </c>
      <c r="E139" s="11" t="s">
        <v>18</v>
      </c>
      <c r="F139" s="20">
        <v>4.1159999999999997</v>
      </c>
      <c r="G139" s="52"/>
      <c r="H139" s="44">
        <f t="shared" si="2"/>
        <v>0</v>
      </c>
      <c r="I139" s="49"/>
    </row>
    <row r="140" spans="2:9" ht="46.5" x14ac:dyDescent="0.35">
      <c r="B140" s="9">
        <v>117</v>
      </c>
      <c r="C140" s="10" t="s">
        <v>103</v>
      </c>
      <c r="D140" s="10" t="s">
        <v>104</v>
      </c>
      <c r="E140" s="11" t="s">
        <v>35</v>
      </c>
      <c r="F140" s="20">
        <v>2.016</v>
      </c>
      <c r="G140" s="52"/>
      <c r="H140" s="44">
        <f t="shared" si="2"/>
        <v>0</v>
      </c>
      <c r="I140" s="49"/>
    </row>
    <row r="141" spans="2:9" ht="46.5" x14ac:dyDescent="0.35">
      <c r="B141" s="9">
        <v>118</v>
      </c>
      <c r="C141" s="10" t="s">
        <v>105</v>
      </c>
      <c r="D141" s="10" t="s">
        <v>106</v>
      </c>
      <c r="E141" s="11" t="s">
        <v>16</v>
      </c>
      <c r="F141" s="20">
        <v>158.39400000000001</v>
      </c>
      <c r="G141" s="52"/>
      <c r="H141" s="44">
        <f t="shared" si="2"/>
        <v>0</v>
      </c>
      <c r="I141" s="49"/>
    </row>
    <row r="142" spans="2:9" ht="46.5" x14ac:dyDescent="0.35">
      <c r="B142" s="9">
        <v>119</v>
      </c>
      <c r="C142" s="10" t="s">
        <v>107</v>
      </c>
      <c r="D142" s="10" t="s">
        <v>108</v>
      </c>
      <c r="E142" s="11" t="s">
        <v>16</v>
      </c>
      <c r="F142" s="20">
        <v>158.39400000000001</v>
      </c>
      <c r="G142" s="52"/>
      <c r="H142" s="44">
        <f t="shared" si="2"/>
        <v>0</v>
      </c>
      <c r="I142" s="49"/>
    </row>
    <row r="143" spans="2:9" ht="46.5" x14ac:dyDescent="0.35">
      <c r="B143" s="9">
        <v>120</v>
      </c>
      <c r="C143" s="10" t="s">
        <v>109</v>
      </c>
      <c r="D143" s="10" t="s">
        <v>110</v>
      </c>
      <c r="E143" s="11" t="s">
        <v>16</v>
      </c>
      <c r="F143" s="20">
        <v>99.936000000000007</v>
      </c>
      <c r="G143" s="52"/>
      <c r="H143" s="44">
        <f t="shared" si="2"/>
        <v>0</v>
      </c>
      <c r="I143" s="49"/>
    </row>
    <row r="144" spans="2:9" ht="46.5" x14ac:dyDescent="0.35">
      <c r="B144" s="9">
        <v>121</v>
      </c>
      <c r="C144" s="10" t="s">
        <v>111</v>
      </c>
      <c r="D144" s="10" t="s">
        <v>112</v>
      </c>
      <c r="E144" s="11" t="s">
        <v>16</v>
      </c>
      <c r="F144" s="20">
        <v>99.936000000000007</v>
      </c>
      <c r="G144" s="52"/>
      <c r="H144" s="44">
        <f t="shared" si="2"/>
        <v>0</v>
      </c>
      <c r="I144" s="49"/>
    </row>
    <row r="145" spans="2:9" x14ac:dyDescent="0.35">
      <c r="B145" s="26" t="s">
        <v>448</v>
      </c>
      <c r="C145" s="27"/>
      <c r="D145" s="28" t="s">
        <v>449</v>
      </c>
      <c r="E145" s="29"/>
      <c r="F145" s="29"/>
      <c r="G145" s="59"/>
      <c r="H145" s="47">
        <f>SUM(H146:H147)</f>
        <v>0</v>
      </c>
      <c r="I145" s="49"/>
    </row>
    <row r="146" spans="2:9" ht="46.5" x14ac:dyDescent="0.35">
      <c r="B146" s="9">
        <v>122</v>
      </c>
      <c r="C146" s="10" t="s">
        <v>398</v>
      </c>
      <c r="D146" s="10" t="s">
        <v>117</v>
      </c>
      <c r="E146" s="11" t="s">
        <v>18</v>
      </c>
      <c r="F146" s="11">
        <v>3.4950000000000001</v>
      </c>
      <c r="G146" s="52"/>
      <c r="H146" s="44">
        <f t="shared" si="2"/>
        <v>0</v>
      </c>
      <c r="I146" s="49"/>
    </row>
    <row r="147" spans="2:9" ht="46.5" x14ac:dyDescent="0.35">
      <c r="B147" s="9">
        <v>123</v>
      </c>
      <c r="C147" s="10" t="s">
        <v>103</v>
      </c>
      <c r="D147" s="10" t="s">
        <v>104</v>
      </c>
      <c r="E147" s="11" t="s">
        <v>35</v>
      </c>
      <c r="F147" s="11">
        <v>0.41899999999999998</v>
      </c>
      <c r="G147" s="52"/>
      <c r="H147" s="44">
        <f t="shared" si="2"/>
        <v>0</v>
      </c>
      <c r="I147" s="49"/>
    </row>
    <row r="148" spans="2:9" x14ac:dyDescent="0.35">
      <c r="B148" s="26" t="s">
        <v>436</v>
      </c>
      <c r="C148" s="27"/>
      <c r="D148" s="28" t="s">
        <v>450</v>
      </c>
      <c r="E148" s="29"/>
      <c r="F148" s="29"/>
      <c r="G148" s="59"/>
      <c r="H148" s="47">
        <f>SUM(H149:H154)</f>
        <v>0</v>
      </c>
      <c r="I148" s="49"/>
    </row>
    <row r="149" spans="2:9" ht="31" x14ac:dyDescent="0.35">
      <c r="B149" s="9">
        <v>124</v>
      </c>
      <c r="C149" s="10" t="s">
        <v>118</v>
      </c>
      <c r="D149" s="10" t="s">
        <v>119</v>
      </c>
      <c r="E149" s="11" t="s">
        <v>18</v>
      </c>
      <c r="F149" s="11">
        <v>0.56299999999999994</v>
      </c>
      <c r="G149" s="52"/>
      <c r="H149" s="44">
        <f t="shared" si="2"/>
        <v>0</v>
      </c>
      <c r="I149" s="49"/>
    </row>
    <row r="150" spans="2:9" ht="46.5" x14ac:dyDescent="0.35">
      <c r="B150" s="9">
        <v>125</v>
      </c>
      <c r="C150" s="10" t="s">
        <v>103</v>
      </c>
      <c r="D150" s="10" t="s">
        <v>104</v>
      </c>
      <c r="E150" s="11" t="s">
        <v>35</v>
      </c>
      <c r="F150" s="11">
        <v>6.8000000000000005E-2</v>
      </c>
      <c r="G150" s="52"/>
      <c r="H150" s="44">
        <f t="shared" si="2"/>
        <v>0</v>
      </c>
      <c r="I150" s="49"/>
    </row>
    <row r="151" spans="2:9" ht="46.5" x14ac:dyDescent="0.35">
      <c r="B151" s="9">
        <v>126</v>
      </c>
      <c r="C151" s="10" t="s">
        <v>105</v>
      </c>
      <c r="D151" s="10" t="s">
        <v>106</v>
      </c>
      <c r="E151" s="11" t="s">
        <v>16</v>
      </c>
      <c r="F151" s="11">
        <v>2.8140000000000001</v>
      </c>
      <c r="G151" s="52"/>
      <c r="H151" s="44">
        <f t="shared" si="2"/>
        <v>0</v>
      </c>
      <c r="I151" s="49"/>
    </row>
    <row r="152" spans="2:9" ht="46.5" x14ac:dyDescent="0.35">
      <c r="B152" s="9">
        <v>127</v>
      </c>
      <c r="C152" s="10" t="s">
        <v>107</v>
      </c>
      <c r="D152" s="10" t="s">
        <v>108</v>
      </c>
      <c r="E152" s="11" t="s">
        <v>16</v>
      </c>
      <c r="F152" s="11">
        <v>2.8140000000000001</v>
      </c>
      <c r="G152" s="52"/>
      <c r="H152" s="44">
        <f t="shared" si="2"/>
        <v>0</v>
      </c>
      <c r="I152" s="49"/>
    </row>
    <row r="153" spans="2:9" ht="46.5" x14ac:dyDescent="0.35">
      <c r="B153" s="9">
        <v>128</v>
      </c>
      <c r="C153" s="10" t="s">
        <v>109</v>
      </c>
      <c r="D153" s="10" t="s">
        <v>110</v>
      </c>
      <c r="E153" s="11" t="s">
        <v>16</v>
      </c>
      <c r="F153" s="11">
        <v>5.6280000000000001</v>
      </c>
      <c r="G153" s="52"/>
      <c r="H153" s="44">
        <f t="shared" si="2"/>
        <v>0</v>
      </c>
      <c r="I153" s="49"/>
    </row>
    <row r="154" spans="2:9" ht="46.5" x14ac:dyDescent="0.35">
      <c r="B154" s="9">
        <v>129</v>
      </c>
      <c r="C154" s="10" t="s">
        <v>111</v>
      </c>
      <c r="D154" s="10" t="s">
        <v>112</v>
      </c>
      <c r="E154" s="11" t="s">
        <v>16</v>
      </c>
      <c r="F154" s="11">
        <v>5.6280000000000001</v>
      </c>
      <c r="G154" s="52"/>
      <c r="H154" s="44">
        <f t="shared" si="2"/>
        <v>0</v>
      </c>
      <c r="I154" s="49"/>
    </row>
    <row r="155" spans="2:9" x14ac:dyDescent="0.35">
      <c r="B155" s="26" t="s">
        <v>437</v>
      </c>
      <c r="C155" s="27"/>
      <c r="D155" s="28" t="s">
        <v>451</v>
      </c>
      <c r="E155" s="29"/>
      <c r="F155" s="29"/>
      <c r="G155" s="59"/>
      <c r="H155" s="47">
        <f>SUM(H156:H174)</f>
        <v>0</v>
      </c>
      <c r="I155" s="50"/>
    </row>
    <row r="156" spans="2:9" ht="31" x14ac:dyDescent="0.35">
      <c r="B156" s="9">
        <v>130</v>
      </c>
      <c r="C156" s="10" t="s">
        <v>120</v>
      </c>
      <c r="D156" s="10" t="s">
        <v>121</v>
      </c>
      <c r="E156" s="11" t="s">
        <v>16</v>
      </c>
      <c r="F156" s="11">
        <v>110.07</v>
      </c>
      <c r="G156" s="52"/>
      <c r="H156" s="44">
        <f t="shared" ref="H156:H223" si="3">F156*G156</f>
        <v>0</v>
      </c>
      <c r="I156" s="49"/>
    </row>
    <row r="157" spans="2:9" ht="31" x14ac:dyDescent="0.35">
      <c r="B157" s="9">
        <v>131</v>
      </c>
      <c r="C157" s="10" t="s">
        <v>122</v>
      </c>
      <c r="D157" s="10" t="s">
        <v>123</v>
      </c>
      <c r="E157" s="11" t="s">
        <v>16</v>
      </c>
      <c r="F157" s="11">
        <v>110.07</v>
      </c>
      <c r="G157" s="52"/>
      <c r="H157" s="44">
        <f t="shared" si="3"/>
        <v>0</v>
      </c>
      <c r="I157" s="49"/>
    </row>
    <row r="158" spans="2:9" ht="31" x14ac:dyDescent="0.35">
      <c r="B158" s="9">
        <v>132</v>
      </c>
      <c r="C158" s="10" t="s">
        <v>124</v>
      </c>
      <c r="D158" s="10" t="s">
        <v>125</v>
      </c>
      <c r="E158" s="11" t="s">
        <v>8</v>
      </c>
      <c r="F158" s="12">
        <v>5295</v>
      </c>
      <c r="G158" s="52"/>
      <c r="H158" s="44">
        <f t="shared" si="3"/>
        <v>0</v>
      </c>
      <c r="I158" s="49"/>
    </row>
    <row r="159" spans="2:9" ht="31" x14ac:dyDescent="0.35">
      <c r="B159" s="9">
        <v>133</v>
      </c>
      <c r="C159" s="10" t="s">
        <v>313</v>
      </c>
      <c r="D159" s="10" t="s">
        <v>126</v>
      </c>
      <c r="E159" s="11" t="s">
        <v>13</v>
      </c>
      <c r="F159" s="11">
        <v>25</v>
      </c>
      <c r="G159" s="52"/>
      <c r="H159" s="44">
        <f t="shared" si="3"/>
        <v>0</v>
      </c>
      <c r="I159" s="49"/>
    </row>
    <row r="160" spans="2:9" ht="46.5" x14ac:dyDescent="0.35">
      <c r="B160" s="9">
        <v>134</v>
      </c>
      <c r="C160" s="10" t="s">
        <v>313</v>
      </c>
      <c r="D160" s="10" t="s">
        <v>127</v>
      </c>
      <c r="E160" s="11" t="s">
        <v>13</v>
      </c>
      <c r="F160" s="11">
        <v>9.4</v>
      </c>
      <c r="G160" s="52"/>
      <c r="H160" s="44">
        <f t="shared" si="3"/>
        <v>0</v>
      </c>
      <c r="I160" s="49"/>
    </row>
    <row r="161" spans="2:9" ht="31" x14ac:dyDescent="0.35">
      <c r="B161" s="9">
        <v>135</v>
      </c>
      <c r="C161" s="10" t="s">
        <v>313</v>
      </c>
      <c r="D161" s="10" t="s">
        <v>128</v>
      </c>
      <c r="E161" s="11" t="s">
        <v>13</v>
      </c>
      <c r="F161" s="11">
        <v>39.32</v>
      </c>
      <c r="G161" s="52"/>
      <c r="H161" s="44">
        <f t="shared" si="3"/>
        <v>0</v>
      </c>
      <c r="I161" s="49"/>
    </row>
    <row r="162" spans="2:9" ht="31" x14ac:dyDescent="0.35">
      <c r="B162" s="9">
        <v>136</v>
      </c>
      <c r="C162" s="10" t="s">
        <v>301</v>
      </c>
      <c r="D162" s="10" t="s">
        <v>129</v>
      </c>
      <c r="E162" s="11" t="s">
        <v>13</v>
      </c>
      <c r="F162" s="11">
        <v>17.2</v>
      </c>
      <c r="G162" s="52"/>
      <c r="H162" s="44">
        <f t="shared" si="3"/>
        <v>0</v>
      </c>
      <c r="I162" s="49"/>
    </row>
    <row r="163" spans="2:9" ht="31" x14ac:dyDescent="0.35">
      <c r="B163" s="9">
        <v>137</v>
      </c>
      <c r="C163" s="10" t="s">
        <v>313</v>
      </c>
      <c r="D163" s="10" t="s">
        <v>130</v>
      </c>
      <c r="E163" s="11" t="s">
        <v>13</v>
      </c>
      <c r="F163" s="11">
        <v>13.9</v>
      </c>
      <c r="G163" s="52"/>
      <c r="H163" s="44">
        <f t="shared" si="3"/>
        <v>0</v>
      </c>
      <c r="I163" s="49"/>
    </row>
    <row r="164" spans="2:9" ht="46.5" x14ac:dyDescent="0.35">
      <c r="B164" s="9">
        <v>138</v>
      </c>
      <c r="C164" s="10" t="s">
        <v>313</v>
      </c>
      <c r="D164" s="10" t="s">
        <v>131</v>
      </c>
      <c r="E164" s="11" t="s">
        <v>13</v>
      </c>
      <c r="F164" s="11">
        <v>17.8</v>
      </c>
      <c r="G164" s="52"/>
      <c r="H164" s="44">
        <f t="shared" si="3"/>
        <v>0</v>
      </c>
      <c r="I164" s="49"/>
    </row>
    <row r="165" spans="2:9" ht="31" x14ac:dyDescent="0.35">
      <c r="B165" s="9">
        <v>139</v>
      </c>
      <c r="C165" s="10" t="s">
        <v>306</v>
      </c>
      <c r="D165" s="10" t="s">
        <v>132</v>
      </c>
      <c r="E165" s="11" t="s">
        <v>13</v>
      </c>
      <c r="F165" s="11">
        <v>129.13</v>
      </c>
      <c r="G165" s="52"/>
      <c r="H165" s="44">
        <f t="shared" si="3"/>
        <v>0</v>
      </c>
      <c r="I165" s="49"/>
    </row>
    <row r="166" spans="2:9" ht="46.5" x14ac:dyDescent="0.35">
      <c r="B166" s="9">
        <v>140</v>
      </c>
      <c r="C166" s="10" t="s">
        <v>306</v>
      </c>
      <c r="D166" s="10" t="s">
        <v>133</v>
      </c>
      <c r="E166" s="11" t="s">
        <v>13</v>
      </c>
      <c r="F166" s="11">
        <v>11.9</v>
      </c>
      <c r="G166" s="52"/>
      <c r="H166" s="44">
        <f t="shared" si="3"/>
        <v>0</v>
      </c>
      <c r="I166" s="49"/>
    </row>
    <row r="167" spans="2:9" ht="31" x14ac:dyDescent="0.35">
      <c r="B167" s="9">
        <v>141</v>
      </c>
      <c r="C167" s="10" t="s">
        <v>306</v>
      </c>
      <c r="D167" s="10" t="s">
        <v>134</v>
      </c>
      <c r="E167" s="11" t="s">
        <v>13</v>
      </c>
      <c r="F167" s="11">
        <v>5.6</v>
      </c>
      <c r="G167" s="52"/>
      <c r="H167" s="44">
        <f t="shared" si="3"/>
        <v>0</v>
      </c>
      <c r="I167" s="49"/>
    </row>
    <row r="168" spans="2:9" ht="31" x14ac:dyDescent="0.35">
      <c r="B168" s="9">
        <v>142</v>
      </c>
      <c r="C168" s="10" t="s">
        <v>309</v>
      </c>
      <c r="D168" s="10" t="s">
        <v>135</v>
      </c>
      <c r="E168" s="11" t="s">
        <v>13</v>
      </c>
      <c r="F168" s="11">
        <v>29.7</v>
      </c>
      <c r="G168" s="52"/>
      <c r="H168" s="44">
        <f t="shared" si="3"/>
        <v>0</v>
      </c>
      <c r="I168" s="49"/>
    </row>
    <row r="169" spans="2:9" ht="31" x14ac:dyDescent="0.35">
      <c r="B169" s="9">
        <v>143</v>
      </c>
      <c r="C169" s="10" t="s">
        <v>309</v>
      </c>
      <c r="D169" s="10" t="s">
        <v>136</v>
      </c>
      <c r="E169" s="11" t="s">
        <v>13</v>
      </c>
      <c r="F169" s="11">
        <v>74.3</v>
      </c>
      <c r="G169" s="52"/>
      <c r="H169" s="44">
        <f t="shared" si="3"/>
        <v>0</v>
      </c>
      <c r="I169" s="49"/>
    </row>
    <row r="170" spans="2:9" ht="31" x14ac:dyDescent="0.35">
      <c r="B170" s="9">
        <v>144</v>
      </c>
      <c r="C170" s="10" t="s">
        <v>399</v>
      </c>
      <c r="D170" s="10" t="s">
        <v>137</v>
      </c>
      <c r="E170" s="11" t="s">
        <v>16</v>
      </c>
      <c r="F170" s="11">
        <v>110.07</v>
      </c>
      <c r="G170" s="52"/>
      <c r="H170" s="44">
        <f t="shared" si="3"/>
        <v>0</v>
      </c>
      <c r="I170" s="49"/>
    </row>
    <row r="171" spans="2:9" ht="31" x14ac:dyDescent="0.35">
      <c r="B171" s="9">
        <v>145</v>
      </c>
      <c r="C171" s="10" t="s">
        <v>138</v>
      </c>
      <c r="D171" s="10" t="s">
        <v>139</v>
      </c>
      <c r="E171" s="11" t="s">
        <v>16</v>
      </c>
      <c r="F171" s="11">
        <v>239.88200000000001</v>
      </c>
      <c r="G171" s="52"/>
      <c r="H171" s="44">
        <f t="shared" si="3"/>
        <v>0</v>
      </c>
      <c r="I171" s="49"/>
    </row>
    <row r="172" spans="2:9" x14ac:dyDescent="0.35">
      <c r="B172" s="9">
        <v>146</v>
      </c>
      <c r="C172" s="10" t="s">
        <v>140</v>
      </c>
      <c r="D172" s="10" t="s">
        <v>141</v>
      </c>
      <c r="E172" s="11" t="s">
        <v>16</v>
      </c>
      <c r="F172" s="11">
        <v>239.88200000000001</v>
      </c>
      <c r="G172" s="52"/>
      <c r="H172" s="44">
        <f t="shared" si="3"/>
        <v>0</v>
      </c>
      <c r="I172" s="49"/>
    </row>
    <row r="173" spans="2:9" ht="31" x14ac:dyDescent="0.35">
      <c r="B173" s="9">
        <v>147</v>
      </c>
      <c r="C173" s="10" t="s">
        <v>400</v>
      </c>
      <c r="D173" s="10" t="s">
        <v>142</v>
      </c>
      <c r="E173" s="11" t="s">
        <v>16</v>
      </c>
      <c r="F173" s="11">
        <v>239.88200000000001</v>
      </c>
      <c r="G173" s="52"/>
      <c r="H173" s="44">
        <f t="shared" si="3"/>
        <v>0</v>
      </c>
      <c r="I173" s="49"/>
    </row>
    <row r="174" spans="2:9" ht="46.5" x14ac:dyDescent="0.35">
      <c r="B174" s="9">
        <v>148</v>
      </c>
      <c r="C174" s="10" t="s">
        <v>143</v>
      </c>
      <c r="D174" s="13" t="s">
        <v>508</v>
      </c>
      <c r="E174" s="19" t="s">
        <v>378</v>
      </c>
      <c r="F174" s="11">
        <v>457.24</v>
      </c>
      <c r="G174" s="52"/>
      <c r="H174" s="44">
        <f t="shared" si="3"/>
        <v>0</v>
      </c>
      <c r="I174" s="49"/>
    </row>
    <row r="175" spans="2:9" x14ac:dyDescent="0.35">
      <c r="B175" s="26" t="s">
        <v>438</v>
      </c>
      <c r="C175" s="27"/>
      <c r="D175" s="28" t="s">
        <v>452</v>
      </c>
      <c r="E175" s="29"/>
      <c r="F175" s="29"/>
      <c r="G175" s="59"/>
      <c r="H175" s="47">
        <f>SUM(H176:H192)</f>
        <v>0</v>
      </c>
      <c r="I175" s="49"/>
    </row>
    <row r="176" spans="2:9" ht="31" x14ac:dyDescent="0.35">
      <c r="B176" s="9">
        <v>149</v>
      </c>
      <c r="C176" s="10" t="s">
        <v>120</v>
      </c>
      <c r="D176" s="10" t="s">
        <v>121</v>
      </c>
      <c r="E176" s="11" t="s">
        <v>16</v>
      </c>
      <c r="F176" s="11">
        <v>110.872</v>
      </c>
      <c r="G176" s="52"/>
      <c r="H176" s="44">
        <f t="shared" si="3"/>
        <v>0</v>
      </c>
      <c r="I176" s="49"/>
    </row>
    <row r="177" spans="2:9" x14ac:dyDescent="0.35">
      <c r="B177" s="9">
        <v>150</v>
      </c>
      <c r="C177" s="10" t="s">
        <v>144</v>
      </c>
      <c r="D177" s="10" t="s">
        <v>145</v>
      </c>
      <c r="E177" s="11" t="s">
        <v>16</v>
      </c>
      <c r="F177" s="11">
        <v>110.872</v>
      </c>
      <c r="G177" s="52"/>
      <c r="H177" s="44">
        <f t="shared" si="3"/>
        <v>0</v>
      </c>
      <c r="I177" s="49"/>
    </row>
    <row r="178" spans="2:9" ht="31" x14ac:dyDescent="0.35">
      <c r="B178" s="9">
        <v>151</v>
      </c>
      <c r="C178" s="10" t="s">
        <v>146</v>
      </c>
      <c r="D178" s="10" t="s">
        <v>147</v>
      </c>
      <c r="E178" s="11" t="s">
        <v>16</v>
      </c>
      <c r="F178" s="11">
        <v>110.872</v>
      </c>
      <c r="G178" s="52"/>
      <c r="H178" s="44">
        <f t="shared" si="3"/>
        <v>0</v>
      </c>
      <c r="I178" s="49"/>
    </row>
    <row r="179" spans="2:9" ht="46.5" x14ac:dyDescent="0.35">
      <c r="B179" s="9">
        <v>152</v>
      </c>
      <c r="C179" s="10" t="s">
        <v>148</v>
      </c>
      <c r="D179" s="10" t="s">
        <v>149</v>
      </c>
      <c r="E179" s="11" t="s">
        <v>16</v>
      </c>
      <c r="F179" s="11">
        <v>110.872</v>
      </c>
      <c r="G179" s="52"/>
      <c r="H179" s="44">
        <f t="shared" si="3"/>
        <v>0</v>
      </c>
      <c r="I179" s="49"/>
    </row>
    <row r="180" spans="2:9" x14ac:dyDescent="0.35">
      <c r="B180" s="9">
        <v>153</v>
      </c>
      <c r="C180" s="10" t="s">
        <v>144</v>
      </c>
      <c r="D180" s="10" t="s">
        <v>145</v>
      </c>
      <c r="E180" s="11" t="s">
        <v>16</v>
      </c>
      <c r="F180" s="11">
        <v>110.872</v>
      </c>
      <c r="G180" s="52"/>
      <c r="H180" s="44">
        <f t="shared" si="3"/>
        <v>0</v>
      </c>
      <c r="I180" s="49"/>
    </row>
    <row r="181" spans="2:9" ht="46.5" x14ac:dyDescent="0.35">
      <c r="B181" s="9">
        <v>154</v>
      </c>
      <c r="C181" s="10" t="s">
        <v>150</v>
      </c>
      <c r="D181" s="10" t="s">
        <v>151</v>
      </c>
      <c r="E181" s="11" t="s">
        <v>13</v>
      </c>
      <c r="F181" s="11">
        <v>22</v>
      </c>
      <c r="G181" s="52"/>
      <c r="H181" s="44">
        <f t="shared" si="3"/>
        <v>0</v>
      </c>
      <c r="I181" s="49"/>
    </row>
    <row r="182" spans="2:9" x14ac:dyDescent="0.35">
      <c r="B182" s="9">
        <v>155</v>
      </c>
      <c r="C182" s="10" t="s">
        <v>152</v>
      </c>
      <c r="D182" s="10" t="s">
        <v>153</v>
      </c>
      <c r="E182" s="11" t="s">
        <v>16</v>
      </c>
      <c r="F182" s="11">
        <v>1.32</v>
      </c>
      <c r="G182" s="52"/>
      <c r="H182" s="44">
        <f t="shared" si="3"/>
        <v>0</v>
      </c>
      <c r="I182" s="49"/>
    </row>
    <row r="183" spans="2:9" ht="31" x14ac:dyDescent="0.35">
      <c r="B183" s="9">
        <v>156</v>
      </c>
      <c r="C183" s="10" t="s">
        <v>154</v>
      </c>
      <c r="D183" s="10" t="s">
        <v>155</v>
      </c>
      <c r="E183" s="11" t="s">
        <v>8</v>
      </c>
      <c r="F183" s="11">
        <v>150</v>
      </c>
      <c r="G183" s="52"/>
      <c r="H183" s="44">
        <f t="shared" si="3"/>
        <v>0</v>
      </c>
      <c r="I183" s="49"/>
    </row>
    <row r="184" spans="2:9" ht="46.5" x14ac:dyDescent="0.35">
      <c r="B184" s="9">
        <v>157</v>
      </c>
      <c r="C184" s="10" t="s">
        <v>156</v>
      </c>
      <c r="D184" s="10" t="s">
        <v>157</v>
      </c>
      <c r="E184" s="11" t="s">
        <v>16</v>
      </c>
      <c r="F184" s="11">
        <v>1.32</v>
      </c>
      <c r="G184" s="52"/>
      <c r="H184" s="44">
        <f t="shared" si="3"/>
        <v>0</v>
      </c>
      <c r="I184" s="49"/>
    </row>
    <row r="185" spans="2:9" ht="31" x14ac:dyDescent="0.35">
      <c r="B185" s="9">
        <v>158</v>
      </c>
      <c r="C185" s="10" t="s">
        <v>158</v>
      </c>
      <c r="D185" s="10" t="s">
        <v>159</v>
      </c>
      <c r="E185" s="11" t="s">
        <v>8</v>
      </c>
      <c r="F185" s="11">
        <v>50</v>
      </c>
      <c r="G185" s="52"/>
      <c r="H185" s="44">
        <f t="shared" si="3"/>
        <v>0</v>
      </c>
      <c r="I185" s="49"/>
    </row>
    <row r="186" spans="2:9" ht="31" x14ac:dyDescent="0.35">
      <c r="B186" s="9">
        <v>159</v>
      </c>
      <c r="C186" s="10" t="s">
        <v>152</v>
      </c>
      <c r="D186" s="10" t="s">
        <v>160</v>
      </c>
      <c r="E186" s="11" t="s">
        <v>16</v>
      </c>
      <c r="F186" s="11">
        <v>110.872</v>
      </c>
      <c r="G186" s="52"/>
      <c r="H186" s="44">
        <f t="shared" si="3"/>
        <v>0</v>
      </c>
      <c r="I186" s="49"/>
    </row>
    <row r="187" spans="2:9" x14ac:dyDescent="0.35">
      <c r="B187" s="9">
        <v>160</v>
      </c>
      <c r="C187" s="10" t="s">
        <v>161</v>
      </c>
      <c r="D187" s="10" t="s">
        <v>162</v>
      </c>
      <c r="E187" s="11" t="s">
        <v>16</v>
      </c>
      <c r="F187" s="11">
        <v>110.872</v>
      </c>
      <c r="G187" s="52"/>
      <c r="H187" s="44">
        <f t="shared" si="3"/>
        <v>0</v>
      </c>
      <c r="I187" s="49"/>
    </row>
    <row r="188" spans="2:9" x14ac:dyDescent="0.35">
      <c r="B188" s="9">
        <v>161</v>
      </c>
      <c r="C188" s="10" t="s">
        <v>163</v>
      </c>
      <c r="D188" s="10" t="s">
        <v>164</v>
      </c>
      <c r="E188" s="11" t="s">
        <v>16</v>
      </c>
      <c r="F188" s="11">
        <v>110.872</v>
      </c>
      <c r="G188" s="52"/>
      <c r="H188" s="44">
        <f t="shared" si="3"/>
        <v>0</v>
      </c>
      <c r="I188" s="49"/>
    </row>
    <row r="189" spans="2:9" ht="31" x14ac:dyDescent="0.35">
      <c r="B189" s="9">
        <v>162</v>
      </c>
      <c r="C189" s="10" t="s">
        <v>138</v>
      </c>
      <c r="D189" s="10" t="s">
        <v>139</v>
      </c>
      <c r="E189" s="11" t="s">
        <v>16</v>
      </c>
      <c r="F189" s="11">
        <v>110.872</v>
      </c>
      <c r="G189" s="52"/>
      <c r="H189" s="44">
        <f t="shared" si="3"/>
        <v>0</v>
      </c>
      <c r="I189" s="49"/>
    </row>
    <row r="190" spans="2:9" x14ac:dyDescent="0.35">
      <c r="B190" s="9">
        <v>163</v>
      </c>
      <c r="C190" s="10" t="s">
        <v>140</v>
      </c>
      <c r="D190" s="10" t="s">
        <v>141</v>
      </c>
      <c r="E190" s="11" t="s">
        <v>16</v>
      </c>
      <c r="F190" s="11">
        <v>110.872</v>
      </c>
      <c r="G190" s="52"/>
      <c r="H190" s="44">
        <f t="shared" si="3"/>
        <v>0</v>
      </c>
      <c r="I190" s="49"/>
    </row>
    <row r="191" spans="2:9" ht="31" x14ac:dyDescent="0.35">
      <c r="B191" s="9">
        <v>164</v>
      </c>
      <c r="C191" s="10" t="s">
        <v>400</v>
      </c>
      <c r="D191" s="10" t="s">
        <v>142</v>
      </c>
      <c r="E191" s="11" t="s">
        <v>16</v>
      </c>
      <c r="F191" s="11">
        <v>110.872</v>
      </c>
      <c r="G191" s="52"/>
      <c r="H191" s="44">
        <f t="shared" si="3"/>
        <v>0</v>
      </c>
      <c r="I191" s="49"/>
    </row>
    <row r="192" spans="2:9" ht="46.5" x14ac:dyDescent="0.35">
      <c r="B192" s="9">
        <v>165</v>
      </c>
      <c r="C192" s="10" t="s">
        <v>143</v>
      </c>
      <c r="D192" s="13" t="s">
        <v>509</v>
      </c>
      <c r="E192" s="19" t="s">
        <v>378</v>
      </c>
      <c r="F192" s="11">
        <v>122.12</v>
      </c>
      <c r="G192" s="52"/>
      <c r="H192" s="44">
        <f t="shared" si="3"/>
        <v>0</v>
      </c>
      <c r="I192" s="49"/>
    </row>
    <row r="193" spans="2:9" x14ac:dyDescent="0.35">
      <c r="B193" s="26" t="s">
        <v>439</v>
      </c>
      <c r="C193" s="27"/>
      <c r="D193" s="28" t="s">
        <v>453</v>
      </c>
      <c r="E193" s="29"/>
      <c r="F193" s="29"/>
      <c r="G193" s="59"/>
      <c r="H193" s="47">
        <f>SUM(H194:H197)</f>
        <v>0</v>
      </c>
      <c r="I193" s="49"/>
    </row>
    <row r="194" spans="2:9" ht="31" x14ac:dyDescent="0.35">
      <c r="B194" s="9">
        <v>166</v>
      </c>
      <c r="C194" s="10" t="s">
        <v>165</v>
      </c>
      <c r="D194" s="10" t="s">
        <v>166</v>
      </c>
      <c r="E194" s="11" t="s">
        <v>18</v>
      </c>
      <c r="F194" s="11">
        <v>65.558999999999997</v>
      </c>
      <c r="G194" s="52"/>
      <c r="H194" s="44">
        <f t="shared" si="3"/>
        <v>0</v>
      </c>
      <c r="I194" s="49"/>
    </row>
    <row r="195" spans="2:9" ht="46.5" x14ac:dyDescent="0.35">
      <c r="B195" s="9">
        <v>167</v>
      </c>
      <c r="C195" s="10" t="s">
        <v>93</v>
      </c>
      <c r="D195" s="10" t="s">
        <v>94</v>
      </c>
      <c r="E195" s="11" t="s">
        <v>16</v>
      </c>
      <c r="F195" s="11">
        <v>390.25099999999998</v>
      </c>
      <c r="G195" s="52"/>
      <c r="H195" s="44">
        <f t="shared" si="3"/>
        <v>0</v>
      </c>
      <c r="I195" s="49"/>
    </row>
    <row r="196" spans="2:9" ht="46.5" x14ac:dyDescent="0.35">
      <c r="B196" s="9">
        <v>168</v>
      </c>
      <c r="C196" s="10" t="s">
        <v>95</v>
      </c>
      <c r="D196" s="10" t="s">
        <v>396</v>
      </c>
      <c r="E196" s="11" t="s">
        <v>16</v>
      </c>
      <c r="F196" s="11">
        <v>390.25099999999998</v>
      </c>
      <c r="G196" s="52"/>
      <c r="H196" s="44">
        <f t="shared" si="3"/>
        <v>0</v>
      </c>
      <c r="I196" s="49"/>
    </row>
    <row r="197" spans="2:9" ht="31" x14ac:dyDescent="0.35">
      <c r="B197" s="9">
        <v>169</v>
      </c>
      <c r="C197" s="10" t="s">
        <v>98</v>
      </c>
      <c r="D197" s="10" t="s">
        <v>99</v>
      </c>
      <c r="E197" s="11" t="s">
        <v>35</v>
      </c>
      <c r="F197" s="11">
        <v>7.8049999999999997</v>
      </c>
      <c r="G197" s="52"/>
      <c r="H197" s="44">
        <f t="shared" si="3"/>
        <v>0</v>
      </c>
      <c r="I197" s="49"/>
    </row>
    <row r="198" spans="2:9" x14ac:dyDescent="0.35">
      <c r="B198" s="26" t="s">
        <v>440</v>
      </c>
      <c r="C198" s="27"/>
      <c r="D198" s="28" t="s">
        <v>454</v>
      </c>
      <c r="E198" s="29"/>
      <c r="F198" s="29"/>
      <c r="G198" s="59"/>
      <c r="H198" s="47">
        <f>SUM(H199:H216)</f>
        <v>0</v>
      </c>
      <c r="I198" s="49"/>
    </row>
    <row r="199" spans="2:9" ht="31" x14ac:dyDescent="0.35">
      <c r="B199" s="9">
        <v>170</v>
      </c>
      <c r="C199" s="10" t="s">
        <v>167</v>
      </c>
      <c r="D199" s="10" t="s">
        <v>168</v>
      </c>
      <c r="E199" s="11" t="s">
        <v>18</v>
      </c>
      <c r="F199" s="11">
        <v>1.1830000000000001</v>
      </c>
      <c r="G199" s="52"/>
      <c r="H199" s="44">
        <f t="shared" si="3"/>
        <v>0</v>
      </c>
      <c r="I199" s="49"/>
    </row>
    <row r="200" spans="2:9" ht="31" x14ac:dyDescent="0.35">
      <c r="B200" s="9">
        <v>171</v>
      </c>
      <c r="C200" s="10" t="s">
        <v>169</v>
      </c>
      <c r="D200" s="10" t="s">
        <v>170</v>
      </c>
      <c r="E200" s="11" t="s">
        <v>13</v>
      </c>
      <c r="F200" s="11">
        <v>17.87</v>
      </c>
      <c r="G200" s="52"/>
      <c r="H200" s="44">
        <f t="shared" si="3"/>
        <v>0</v>
      </c>
      <c r="I200" s="49"/>
    </row>
    <row r="201" spans="2:9" ht="31" x14ac:dyDescent="0.35">
      <c r="B201" s="9">
        <v>172</v>
      </c>
      <c r="C201" s="10" t="s">
        <v>169</v>
      </c>
      <c r="D201" s="10" t="s">
        <v>171</v>
      </c>
      <c r="E201" s="11" t="s">
        <v>13</v>
      </c>
      <c r="F201" s="11">
        <v>20.39</v>
      </c>
      <c r="G201" s="52"/>
      <c r="H201" s="44">
        <f t="shared" si="3"/>
        <v>0</v>
      </c>
      <c r="I201" s="49"/>
    </row>
    <row r="202" spans="2:9" ht="31" x14ac:dyDescent="0.35">
      <c r="B202" s="9">
        <v>173</v>
      </c>
      <c r="C202" s="10" t="s">
        <v>172</v>
      </c>
      <c r="D202" s="10" t="s">
        <v>173</v>
      </c>
      <c r="E202" s="11" t="s">
        <v>13</v>
      </c>
      <c r="F202" s="11">
        <v>12.79</v>
      </c>
      <c r="G202" s="52"/>
      <c r="H202" s="44">
        <f t="shared" si="3"/>
        <v>0</v>
      </c>
      <c r="I202" s="49"/>
    </row>
    <row r="203" spans="2:9" ht="31" x14ac:dyDescent="0.35">
      <c r="B203" s="9">
        <v>174</v>
      </c>
      <c r="C203" s="10" t="s">
        <v>174</v>
      </c>
      <c r="D203" s="10" t="s">
        <v>175</v>
      </c>
      <c r="E203" s="11" t="s">
        <v>16</v>
      </c>
      <c r="F203" s="11">
        <v>7.8849999999999998</v>
      </c>
      <c r="G203" s="52"/>
      <c r="H203" s="44">
        <f t="shared" si="3"/>
        <v>0</v>
      </c>
      <c r="I203" s="49"/>
    </row>
    <row r="204" spans="2:9" ht="31" x14ac:dyDescent="0.35">
      <c r="B204" s="9">
        <v>175</v>
      </c>
      <c r="C204" s="10" t="s">
        <v>120</v>
      </c>
      <c r="D204" s="10" t="s">
        <v>121</v>
      </c>
      <c r="E204" s="11" t="s">
        <v>16</v>
      </c>
      <c r="F204" s="12">
        <v>1256.8499999999999</v>
      </c>
      <c r="G204" s="52"/>
      <c r="H204" s="44">
        <f t="shared" si="3"/>
        <v>0</v>
      </c>
      <c r="I204" s="49"/>
    </row>
    <row r="205" spans="2:9" x14ac:dyDescent="0.35">
      <c r="B205" s="9">
        <v>176</v>
      </c>
      <c r="C205" s="10" t="s">
        <v>144</v>
      </c>
      <c r="D205" s="13" t="s">
        <v>504</v>
      </c>
      <c r="E205" s="11" t="s">
        <v>16</v>
      </c>
      <c r="F205" s="12">
        <v>1256.8499999999999</v>
      </c>
      <c r="G205" s="52"/>
      <c r="H205" s="44">
        <f t="shared" si="3"/>
        <v>0</v>
      </c>
      <c r="I205" s="49"/>
    </row>
    <row r="206" spans="2:9" ht="31" x14ac:dyDescent="0.35">
      <c r="B206" s="9">
        <v>177</v>
      </c>
      <c r="C206" s="10" t="s">
        <v>146</v>
      </c>
      <c r="D206" s="10" t="s">
        <v>147</v>
      </c>
      <c r="E206" s="11" t="s">
        <v>16</v>
      </c>
      <c r="F206" s="12">
        <v>1256.8499999999999</v>
      </c>
      <c r="G206" s="52"/>
      <c r="H206" s="44">
        <f t="shared" si="3"/>
        <v>0</v>
      </c>
      <c r="I206" s="49"/>
    </row>
    <row r="207" spans="2:9" ht="46.5" x14ac:dyDescent="0.35">
      <c r="B207" s="9">
        <v>178</v>
      </c>
      <c r="C207" s="10" t="s">
        <v>148</v>
      </c>
      <c r="D207" s="10" t="s">
        <v>149</v>
      </c>
      <c r="E207" s="11" t="s">
        <v>16</v>
      </c>
      <c r="F207" s="12">
        <v>1256.8499999999999</v>
      </c>
      <c r="G207" s="52"/>
      <c r="H207" s="44">
        <f t="shared" si="3"/>
        <v>0</v>
      </c>
      <c r="I207" s="49"/>
    </row>
    <row r="208" spans="2:9" x14ac:dyDescent="0.35">
      <c r="B208" s="9">
        <v>179</v>
      </c>
      <c r="C208" s="10" t="s">
        <v>144</v>
      </c>
      <c r="D208" s="10" t="s">
        <v>145</v>
      </c>
      <c r="E208" s="11" t="s">
        <v>16</v>
      </c>
      <c r="F208" s="12">
        <v>1256.8499999999999</v>
      </c>
      <c r="G208" s="52"/>
      <c r="H208" s="44">
        <f t="shared" si="3"/>
        <v>0</v>
      </c>
      <c r="I208" s="49"/>
    </row>
    <row r="209" spans="2:9" ht="46.5" x14ac:dyDescent="0.35">
      <c r="B209" s="9">
        <v>180</v>
      </c>
      <c r="C209" s="10" t="s">
        <v>150</v>
      </c>
      <c r="D209" s="10" t="s">
        <v>151</v>
      </c>
      <c r="E209" s="11" t="s">
        <v>13</v>
      </c>
      <c r="F209" s="11">
        <v>35</v>
      </c>
      <c r="G209" s="52"/>
      <c r="H209" s="44">
        <f t="shared" si="3"/>
        <v>0</v>
      </c>
      <c r="I209" s="49"/>
    </row>
    <row r="210" spans="2:9" x14ac:dyDescent="0.35">
      <c r="B210" s="9">
        <v>181</v>
      </c>
      <c r="C210" s="10" t="s">
        <v>152</v>
      </c>
      <c r="D210" s="10" t="s">
        <v>153</v>
      </c>
      <c r="E210" s="11" t="s">
        <v>16</v>
      </c>
      <c r="F210" s="11">
        <v>2.1</v>
      </c>
      <c r="G210" s="52"/>
      <c r="H210" s="44">
        <f t="shared" si="3"/>
        <v>0</v>
      </c>
      <c r="I210" s="49"/>
    </row>
    <row r="211" spans="2:9" ht="31" x14ac:dyDescent="0.35">
      <c r="B211" s="9">
        <v>182</v>
      </c>
      <c r="C211" s="10" t="s">
        <v>154</v>
      </c>
      <c r="D211" s="10" t="s">
        <v>155</v>
      </c>
      <c r="E211" s="11" t="s">
        <v>8</v>
      </c>
      <c r="F211" s="11">
        <v>120</v>
      </c>
      <c r="G211" s="52"/>
      <c r="H211" s="44">
        <f t="shared" si="3"/>
        <v>0</v>
      </c>
      <c r="I211" s="49"/>
    </row>
    <row r="212" spans="2:9" ht="46.5" x14ac:dyDescent="0.35">
      <c r="B212" s="9">
        <v>183</v>
      </c>
      <c r="C212" s="10" t="s">
        <v>156</v>
      </c>
      <c r="D212" s="10" t="s">
        <v>157</v>
      </c>
      <c r="E212" s="11" t="s">
        <v>16</v>
      </c>
      <c r="F212" s="11">
        <v>2.1</v>
      </c>
      <c r="G212" s="52"/>
      <c r="H212" s="44">
        <f t="shared" si="3"/>
        <v>0</v>
      </c>
      <c r="I212" s="49"/>
    </row>
    <row r="213" spans="2:9" ht="31" x14ac:dyDescent="0.35">
      <c r="B213" s="9">
        <v>184</v>
      </c>
      <c r="C213" s="10" t="s">
        <v>158</v>
      </c>
      <c r="D213" s="10" t="s">
        <v>159</v>
      </c>
      <c r="E213" s="11" t="s">
        <v>8</v>
      </c>
      <c r="F213" s="11">
        <v>90</v>
      </c>
      <c r="G213" s="52"/>
      <c r="H213" s="44">
        <f t="shared" si="3"/>
        <v>0</v>
      </c>
      <c r="I213" s="49"/>
    </row>
    <row r="214" spans="2:9" ht="31" x14ac:dyDescent="0.35">
      <c r="B214" s="9">
        <v>185</v>
      </c>
      <c r="C214" s="10" t="s">
        <v>152</v>
      </c>
      <c r="D214" s="10" t="s">
        <v>160</v>
      </c>
      <c r="E214" s="11" t="s">
        <v>16</v>
      </c>
      <c r="F214" s="12">
        <v>1256.8499999999999</v>
      </c>
      <c r="G214" s="52"/>
      <c r="H214" s="44">
        <f t="shared" si="3"/>
        <v>0</v>
      </c>
      <c r="I214" s="49"/>
    </row>
    <row r="215" spans="2:9" x14ac:dyDescent="0.35">
      <c r="B215" s="9">
        <v>186</v>
      </c>
      <c r="C215" s="10" t="s">
        <v>161</v>
      </c>
      <c r="D215" s="10" t="s">
        <v>162</v>
      </c>
      <c r="E215" s="11" t="s">
        <v>16</v>
      </c>
      <c r="F215" s="12">
        <v>1256.8499999999999</v>
      </c>
      <c r="G215" s="52"/>
      <c r="H215" s="44">
        <f t="shared" si="3"/>
        <v>0</v>
      </c>
      <c r="I215" s="49"/>
    </row>
    <row r="216" spans="2:9" x14ac:dyDescent="0.35">
      <c r="B216" s="9">
        <v>187</v>
      </c>
      <c r="C216" s="10" t="s">
        <v>163</v>
      </c>
      <c r="D216" s="10" t="s">
        <v>164</v>
      </c>
      <c r="E216" s="11" t="s">
        <v>16</v>
      </c>
      <c r="F216" s="12">
        <v>1256.8499999999999</v>
      </c>
      <c r="G216" s="52"/>
      <c r="H216" s="44">
        <f t="shared" si="3"/>
        <v>0</v>
      </c>
      <c r="I216" s="49"/>
    </row>
    <row r="217" spans="2:9" ht="15.5" x14ac:dyDescent="0.35">
      <c r="B217" s="21" t="s">
        <v>441</v>
      </c>
      <c r="C217" s="22"/>
      <c r="D217" s="23" t="s">
        <v>455</v>
      </c>
      <c r="E217" s="24"/>
      <c r="F217" s="25"/>
      <c r="G217" s="58"/>
      <c r="H217" s="46">
        <f>SUM(H218:H226)</f>
        <v>0</v>
      </c>
      <c r="I217" s="25" t="s">
        <v>514</v>
      </c>
    </row>
    <row r="218" spans="2:9" x14ac:dyDescent="0.35">
      <c r="B218" s="9">
        <v>188</v>
      </c>
      <c r="C218" s="10" t="s">
        <v>176</v>
      </c>
      <c r="D218" s="10" t="s">
        <v>177</v>
      </c>
      <c r="E218" s="11" t="s">
        <v>18</v>
      </c>
      <c r="F218" s="11">
        <v>3.5070000000000001</v>
      </c>
      <c r="G218" s="52"/>
      <c r="H218" s="44">
        <f t="shared" si="3"/>
        <v>0</v>
      </c>
      <c r="I218" s="49"/>
    </row>
    <row r="219" spans="2:9" ht="31" x14ac:dyDescent="0.35">
      <c r="B219" s="9">
        <v>189</v>
      </c>
      <c r="C219" s="10" t="s">
        <v>178</v>
      </c>
      <c r="D219" s="10" t="s">
        <v>179</v>
      </c>
      <c r="E219" s="11" t="s">
        <v>18</v>
      </c>
      <c r="F219" s="11">
        <v>7.55</v>
      </c>
      <c r="G219" s="52"/>
      <c r="H219" s="44">
        <f t="shared" si="3"/>
        <v>0</v>
      </c>
      <c r="I219" s="49"/>
    </row>
    <row r="220" spans="2:9" ht="31" x14ac:dyDescent="0.35">
      <c r="B220" s="9">
        <v>190</v>
      </c>
      <c r="C220" s="10" t="s">
        <v>180</v>
      </c>
      <c r="D220" s="10" t="s">
        <v>181</v>
      </c>
      <c r="E220" s="11" t="s">
        <v>16</v>
      </c>
      <c r="F220" s="11">
        <v>12.395</v>
      </c>
      <c r="G220" s="52"/>
      <c r="H220" s="44">
        <f t="shared" si="3"/>
        <v>0</v>
      </c>
      <c r="I220" s="49"/>
    </row>
    <row r="221" spans="2:9" x14ac:dyDescent="0.35">
      <c r="B221" s="9">
        <v>191</v>
      </c>
      <c r="C221" s="10" t="s">
        <v>182</v>
      </c>
      <c r="D221" s="10" t="s">
        <v>183</v>
      </c>
      <c r="E221" s="11" t="s">
        <v>16</v>
      </c>
      <c r="F221" s="11">
        <v>0.95599999999999996</v>
      </c>
      <c r="G221" s="52"/>
      <c r="H221" s="44">
        <f t="shared" si="3"/>
        <v>0</v>
      </c>
      <c r="I221" s="49"/>
    </row>
    <row r="222" spans="2:9" ht="46.5" x14ac:dyDescent="0.35">
      <c r="B222" s="9">
        <v>192</v>
      </c>
      <c r="C222" s="10" t="s">
        <v>184</v>
      </c>
      <c r="D222" s="10" t="s">
        <v>185</v>
      </c>
      <c r="E222" s="11" t="s">
        <v>16</v>
      </c>
      <c r="F222" s="11">
        <v>10.962999999999999</v>
      </c>
      <c r="G222" s="52"/>
      <c r="H222" s="44">
        <f t="shared" si="3"/>
        <v>0</v>
      </c>
      <c r="I222" s="49"/>
    </row>
    <row r="223" spans="2:9" x14ac:dyDescent="0.35">
      <c r="B223" s="9">
        <v>193</v>
      </c>
      <c r="C223" s="10" t="s">
        <v>186</v>
      </c>
      <c r="D223" s="10" t="s">
        <v>187</v>
      </c>
      <c r="E223" s="11" t="s">
        <v>16</v>
      </c>
      <c r="F223" s="11">
        <v>10.962999999999999</v>
      </c>
      <c r="G223" s="52"/>
      <c r="H223" s="44">
        <f t="shared" si="3"/>
        <v>0</v>
      </c>
      <c r="I223" s="49"/>
    </row>
    <row r="224" spans="2:9" ht="31" x14ac:dyDescent="0.35">
      <c r="B224" s="9">
        <v>194</v>
      </c>
      <c r="C224" s="10" t="s">
        <v>188</v>
      </c>
      <c r="D224" s="10" t="s">
        <v>189</v>
      </c>
      <c r="E224" s="11" t="s">
        <v>13</v>
      </c>
      <c r="F224" s="11">
        <v>7.8</v>
      </c>
      <c r="G224" s="52"/>
      <c r="H224" s="44">
        <f t="shared" ref="H224:H302" si="4">F224*G224</f>
        <v>0</v>
      </c>
      <c r="I224" s="49"/>
    </row>
    <row r="225" spans="2:9" x14ac:dyDescent="0.35">
      <c r="B225" s="9">
        <v>195</v>
      </c>
      <c r="C225" s="10" t="s">
        <v>190</v>
      </c>
      <c r="D225" s="10" t="s">
        <v>191</v>
      </c>
      <c r="E225" s="11" t="s">
        <v>16</v>
      </c>
      <c r="F225" s="11">
        <v>10.962999999999999</v>
      </c>
      <c r="G225" s="52"/>
      <c r="H225" s="44">
        <f t="shared" si="4"/>
        <v>0</v>
      </c>
      <c r="I225" s="49"/>
    </row>
    <row r="226" spans="2:9" ht="31" x14ac:dyDescent="0.35">
      <c r="B226" s="9">
        <v>196</v>
      </c>
      <c r="C226" s="10" t="s">
        <v>401</v>
      </c>
      <c r="D226" s="10" t="s">
        <v>192</v>
      </c>
      <c r="E226" s="11" t="s">
        <v>16</v>
      </c>
      <c r="F226" s="11">
        <v>8.08</v>
      </c>
      <c r="G226" s="52"/>
      <c r="H226" s="44">
        <f t="shared" si="4"/>
        <v>0</v>
      </c>
      <c r="I226" s="49"/>
    </row>
    <row r="227" spans="2:9" ht="15.5" x14ac:dyDescent="0.35">
      <c r="B227" s="21" t="s">
        <v>456</v>
      </c>
      <c r="C227" s="22"/>
      <c r="D227" s="23" t="s">
        <v>457</v>
      </c>
      <c r="E227" s="24"/>
      <c r="F227" s="24"/>
      <c r="G227" s="58"/>
      <c r="H227" s="46">
        <f>H228+H231+H241</f>
        <v>0</v>
      </c>
      <c r="I227" s="25" t="s">
        <v>517</v>
      </c>
    </row>
    <row r="228" spans="2:9" x14ac:dyDescent="0.35">
      <c r="B228" s="26" t="s">
        <v>442</v>
      </c>
      <c r="C228" s="27"/>
      <c r="D228" s="28" t="s">
        <v>458</v>
      </c>
      <c r="E228" s="29"/>
      <c r="F228" s="29"/>
      <c r="G228" s="59"/>
      <c r="H228" s="47">
        <f>SUM(H229:H230)</f>
        <v>0</v>
      </c>
      <c r="I228" s="49"/>
    </row>
    <row r="229" spans="2:9" x14ac:dyDescent="0.35">
      <c r="B229" s="9">
        <v>197</v>
      </c>
      <c r="C229" s="10" t="s">
        <v>193</v>
      </c>
      <c r="D229" s="10" t="s">
        <v>194</v>
      </c>
      <c r="E229" s="19" t="s">
        <v>16</v>
      </c>
      <c r="F229" s="11">
        <v>638.28099999999995</v>
      </c>
      <c r="G229" s="52"/>
      <c r="H229" s="44">
        <f t="shared" si="4"/>
        <v>0</v>
      </c>
      <c r="I229" s="49"/>
    </row>
    <row r="230" spans="2:9" x14ac:dyDescent="0.35">
      <c r="B230" s="9">
        <v>198</v>
      </c>
      <c r="C230" s="10" t="s">
        <v>17</v>
      </c>
      <c r="D230" s="10" t="s">
        <v>242</v>
      </c>
      <c r="E230" s="11" t="s">
        <v>18</v>
      </c>
      <c r="F230" s="11">
        <v>19.148</v>
      </c>
      <c r="G230" s="52"/>
      <c r="H230" s="44">
        <f t="shared" si="4"/>
        <v>0</v>
      </c>
      <c r="I230" s="49"/>
    </row>
    <row r="231" spans="2:9" x14ac:dyDescent="0.35">
      <c r="B231" s="26" t="s">
        <v>443</v>
      </c>
      <c r="C231" s="27"/>
      <c r="D231" s="28" t="s">
        <v>459</v>
      </c>
      <c r="E231" s="29"/>
      <c r="F231" s="29"/>
      <c r="G231" s="59"/>
      <c r="H231" s="47">
        <f>SUM(H232:H240)</f>
        <v>0</v>
      </c>
      <c r="I231" s="49"/>
    </row>
    <row r="232" spans="2:9" x14ac:dyDescent="0.35">
      <c r="B232" s="9">
        <v>199</v>
      </c>
      <c r="C232" s="10" t="s">
        <v>195</v>
      </c>
      <c r="D232" s="10" t="s">
        <v>196</v>
      </c>
      <c r="E232" s="11" t="s">
        <v>13</v>
      </c>
      <c r="F232" s="11">
        <v>157.65</v>
      </c>
      <c r="G232" s="52"/>
      <c r="H232" s="44">
        <f t="shared" si="4"/>
        <v>0</v>
      </c>
      <c r="I232" s="49"/>
    </row>
    <row r="233" spans="2:9" x14ac:dyDescent="0.35">
      <c r="B233" s="9">
        <v>200</v>
      </c>
      <c r="C233" s="10" t="s">
        <v>197</v>
      </c>
      <c r="D233" s="10" t="s">
        <v>198</v>
      </c>
      <c r="E233" s="11" t="s">
        <v>13</v>
      </c>
      <c r="F233" s="11">
        <v>157.65</v>
      </c>
      <c r="G233" s="52"/>
      <c r="H233" s="44">
        <f t="shared" si="4"/>
        <v>0</v>
      </c>
      <c r="I233" s="49"/>
    </row>
    <row r="234" spans="2:9" x14ac:dyDescent="0.35">
      <c r="B234" s="9">
        <v>201</v>
      </c>
      <c r="C234" s="10" t="s">
        <v>199</v>
      </c>
      <c r="D234" s="10" t="s">
        <v>200</v>
      </c>
      <c r="E234" s="11" t="s">
        <v>16</v>
      </c>
      <c r="F234" s="11">
        <v>638.28099999999995</v>
      </c>
      <c r="G234" s="52"/>
      <c r="H234" s="44">
        <f t="shared" si="4"/>
        <v>0</v>
      </c>
      <c r="I234" s="49"/>
    </row>
    <row r="235" spans="2:9" x14ac:dyDescent="0.35">
      <c r="B235" s="9">
        <v>202</v>
      </c>
      <c r="C235" s="10" t="s">
        <v>201</v>
      </c>
      <c r="D235" s="10" t="s">
        <v>202</v>
      </c>
      <c r="E235" s="11" t="s">
        <v>16</v>
      </c>
      <c r="F235" s="11">
        <v>638.28099999999995</v>
      </c>
      <c r="G235" s="52"/>
      <c r="H235" s="44">
        <f t="shared" si="4"/>
        <v>0</v>
      </c>
      <c r="I235" s="49"/>
    </row>
    <row r="236" spans="2:9" x14ac:dyDescent="0.35">
      <c r="B236" s="9">
        <v>203</v>
      </c>
      <c r="C236" s="10" t="s">
        <v>203</v>
      </c>
      <c r="D236" s="10" t="s">
        <v>204</v>
      </c>
      <c r="E236" s="11" t="s">
        <v>16</v>
      </c>
      <c r="F236" s="11">
        <v>638.28099999999995</v>
      </c>
      <c r="G236" s="52"/>
      <c r="H236" s="44">
        <f t="shared" si="4"/>
        <v>0</v>
      </c>
      <c r="I236" s="49"/>
    </row>
    <row r="237" spans="2:9" ht="31" x14ac:dyDescent="0.35">
      <c r="B237" s="9">
        <v>204</v>
      </c>
      <c r="C237" s="10" t="s">
        <v>205</v>
      </c>
      <c r="D237" s="10" t="s">
        <v>206</v>
      </c>
      <c r="E237" s="11" t="s">
        <v>13</v>
      </c>
      <c r="F237" s="11">
        <v>427.34</v>
      </c>
      <c r="G237" s="52"/>
      <c r="H237" s="44">
        <f t="shared" si="4"/>
        <v>0</v>
      </c>
      <c r="I237" s="49"/>
    </row>
    <row r="238" spans="2:9" ht="31" x14ac:dyDescent="0.35">
      <c r="B238" s="9">
        <v>205</v>
      </c>
      <c r="C238" s="10" t="s">
        <v>207</v>
      </c>
      <c r="D238" s="10" t="s">
        <v>208</v>
      </c>
      <c r="E238" s="11" t="s">
        <v>16</v>
      </c>
      <c r="F238" s="11">
        <v>213.67</v>
      </c>
      <c r="G238" s="52"/>
      <c r="H238" s="44">
        <f t="shared" si="4"/>
        <v>0</v>
      </c>
      <c r="I238" s="49"/>
    </row>
    <row r="239" spans="2:9" ht="46.5" x14ac:dyDescent="0.35">
      <c r="B239" s="9">
        <v>206</v>
      </c>
      <c r="C239" s="10" t="s">
        <v>209</v>
      </c>
      <c r="D239" s="10" t="s">
        <v>402</v>
      </c>
      <c r="E239" s="11" t="s">
        <v>16</v>
      </c>
      <c r="F239" s="11">
        <v>213.67</v>
      </c>
      <c r="G239" s="52"/>
      <c r="H239" s="44">
        <f t="shared" si="4"/>
        <v>0</v>
      </c>
      <c r="I239" s="49"/>
    </row>
    <row r="240" spans="2:9" ht="31" x14ac:dyDescent="0.35">
      <c r="B240" s="9">
        <v>207</v>
      </c>
      <c r="C240" s="10" t="s">
        <v>98</v>
      </c>
      <c r="D240" s="10" t="s">
        <v>99</v>
      </c>
      <c r="E240" s="11" t="s">
        <v>35</v>
      </c>
      <c r="F240" s="11">
        <v>25.64</v>
      </c>
      <c r="G240" s="52"/>
      <c r="H240" s="44">
        <f t="shared" si="4"/>
        <v>0</v>
      </c>
      <c r="I240" s="49"/>
    </row>
    <row r="241" spans="2:9" x14ac:dyDescent="0.35">
      <c r="B241" s="26" t="s">
        <v>460</v>
      </c>
      <c r="C241" s="27"/>
      <c r="D241" s="28" t="s">
        <v>461</v>
      </c>
      <c r="E241" s="29"/>
      <c r="F241" s="29"/>
      <c r="G241" s="59"/>
      <c r="H241" s="47">
        <f>H242+H248+H254</f>
        <v>0</v>
      </c>
      <c r="I241" s="49"/>
    </row>
    <row r="242" spans="2:9" x14ac:dyDescent="0.35">
      <c r="B242" s="30" t="s">
        <v>464</v>
      </c>
      <c r="C242" s="31"/>
      <c r="D242" s="32" t="s">
        <v>462</v>
      </c>
      <c r="E242" s="33"/>
      <c r="F242" s="33"/>
      <c r="G242" s="60"/>
      <c r="H242" s="48">
        <f>SUM(H243:H247)</f>
        <v>0</v>
      </c>
      <c r="I242" s="49"/>
    </row>
    <row r="243" spans="2:9" ht="31" x14ac:dyDescent="0.35">
      <c r="B243" s="9">
        <v>208</v>
      </c>
      <c r="C243" s="10" t="s">
        <v>403</v>
      </c>
      <c r="D243" s="10" t="s">
        <v>210</v>
      </c>
      <c r="E243" s="11" t="s">
        <v>13</v>
      </c>
      <c r="F243" s="11">
        <v>100</v>
      </c>
      <c r="G243" s="52"/>
      <c r="H243" s="44">
        <f t="shared" si="4"/>
        <v>0</v>
      </c>
      <c r="I243" s="49"/>
    </row>
    <row r="244" spans="2:9" ht="31" x14ac:dyDescent="0.35">
      <c r="B244" s="9">
        <v>209</v>
      </c>
      <c r="C244" s="10" t="s">
        <v>404</v>
      </c>
      <c r="D244" s="10" t="s">
        <v>211</v>
      </c>
      <c r="E244" s="11" t="s">
        <v>16</v>
      </c>
      <c r="F244" s="11">
        <v>169.57</v>
      </c>
      <c r="G244" s="52"/>
      <c r="H244" s="44">
        <f t="shared" si="4"/>
        <v>0</v>
      </c>
      <c r="I244" s="49"/>
    </row>
    <row r="245" spans="2:9" ht="31" x14ac:dyDescent="0.35">
      <c r="B245" s="9">
        <v>210</v>
      </c>
      <c r="C245" s="10" t="s">
        <v>212</v>
      </c>
      <c r="D245" s="10" t="s">
        <v>213</v>
      </c>
      <c r="E245" s="11" t="s">
        <v>13</v>
      </c>
      <c r="F245" s="11">
        <v>101.742</v>
      </c>
      <c r="G245" s="52"/>
      <c r="H245" s="44">
        <f t="shared" si="4"/>
        <v>0</v>
      </c>
      <c r="I245" s="49"/>
    </row>
    <row r="246" spans="2:9" ht="46.5" x14ac:dyDescent="0.35">
      <c r="B246" s="9">
        <v>211</v>
      </c>
      <c r="C246" s="10" t="s">
        <v>405</v>
      </c>
      <c r="D246" s="10" t="s">
        <v>214</v>
      </c>
      <c r="E246" s="11" t="s">
        <v>16</v>
      </c>
      <c r="F246" s="11">
        <v>169.57</v>
      </c>
      <c r="G246" s="52"/>
      <c r="H246" s="44">
        <f t="shared" si="4"/>
        <v>0</v>
      </c>
      <c r="I246" s="49"/>
    </row>
    <row r="247" spans="2:9" x14ac:dyDescent="0.35">
      <c r="B247" s="9">
        <v>212</v>
      </c>
      <c r="C247" s="10" t="s">
        <v>215</v>
      </c>
      <c r="D247" s="10" t="s">
        <v>216</v>
      </c>
      <c r="E247" s="11" t="s">
        <v>16</v>
      </c>
      <c r="F247" s="11">
        <v>169.57</v>
      </c>
      <c r="G247" s="52"/>
      <c r="H247" s="44">
        <f t="shared" si="4"/>
        <v>0</v>
      </c>
      <c r="I247" s="49"/>
    </row>
    <row r="248" spans="2:9" x14ac:dyDescent="0.35">
      <c r="B248" s="30" t="s">
        <v>463</v>
      </c>
      <c r="C248" s="31"/>
      <c r="D248" s="32" t="s">
        <v>465</v>
      </c>
      <c r="E248" s="33"/>
      <c r="F248" s="33"/>
      <c r="G248" s="60"/>
      <c r="H248" s="48">
        <f>SUM(H249:H253)</f>
        <v>0</v>
      </c>
      <c r="I248" s="49"/>
    </row>
    <row r="249" spans="2:9" ht="17" customHeight="1" x14ac:dyDescent="0.35">
      <c r="B249" s="9">
        <v>213</v>
      </c>
      <c r="C249" s="10" t="s">
        <v>403</v>
      </c>
      <c r="D249" s="10" t="s">
        <v>217</v>
      </c>
      <c r="E249" s="11" t="s">
        <v>13</v>
      </c>
      <c r="F249" s="11">
        <v>119.82599999999999</v>
      </c>
      <c r="G249" s="52"/>
      <c r="H249" s="44">
        <f t="shared" si="4"/>
        <v>0</v>
      </c>
      <c r="I249" s="49"/>
    </row>
    <row r="250" spans="2:9" ht="31" x14ac:dyDescent="0.35">
      <c r="B250" s="9">
        <v>214</v>
      </c>
      <c r="C250" s="10" t="s">
        <v>404</v>
      </c>
      <c r="D250" s="10" t="s">
        <v>211</v>
      </c>
      <c r="E250" s="11" t="s">
        <v>16</v>
      </c>
      <c r="F250" s="11">
        <v>66.569999999999993</v>
      </c>
      <c r="G250" s="52"/>
      <c r="H250" s="44">
        <f t="shared" si="4"/>
        <v>0</v>
      </c>
      <c r="I250" s="49"/>
    </row>
    <row r="251" spans="2:9" ht="31" x14ac:dyDescent="0.35">
      <c r="B251" s="9">
        <v>215</v>
      </c>
      <c r="C251" s="10" t="s">
        <v>212</v>
      </c>
      <c r="D251" s="10" t="s">
        <v>218</v>
      </c>
      <c r="E251" s="11" t="s">
        <v>13</v>
      </c>
      <c r="F251" s="11">
        <v>39.942</v>
      </c>
      <c r="G251" s="52"/>
      <c r="H251" s="44">
        <f t="shared" si="4"/>
        <v>0</v>
      </c>
      <c r="I251" s="49"/>
    </row>
    <row r="252" spans="2:9" ht="46.5" x14ac:dyDescent="0.35">
      <c r="B252" s="9">
        <v>216</v>
      </c>
      <c r="C252" s="10" t="s">
        <v>405</v>
      </c>
      <c r="D252" s="10" t="s">
        <v>214</v>
      </c>
      <c r="E252" s="11" t="s">
        <v>16</v>
      </c>
      <c r="F252" s="11">
        <v>66.569999999999993</v>
      </c>
      <c r="G252" s="52"/>
      <c r="H252" s="44">
        <f t="shared" si="4"/>
        <v>0</v>
      </c>
      <c r="I252" s="49"/>
    </row>
    <row r="253" spans="2:9" ht="46.5" x14ac:dyDescent="0.35">
      <c r="B253" s="9">
        <v>217</v>
      </c>
      <c r="C253" s="10" t="s">
        <v>406</v>
      </c>
      <c r="D253" s="10" t="s">
        <v>219</v>
      </c>
      <c r="E253" s="11" t="s">
        <v>16</v>
      </c>
      <c r="F253" s="11">
        <v>66.569999999999993</v>
      </c>
      <c r="G253" s="52"/>
      <c r="H253" s="44">
        <f t="shared" si="4"/>
        <v>0</v>
      </c>
      <c r="I253" s="49"/>
    </row>
    <row r="254" spans="2:9" x14ac:dyDescent="0.35">
      <c r="B254" s="30" t="s">
        <v>466</v>
      </c>
      <c r="C254" s="31"/>
      <c r="D254" s="32" t="s">
        <v>467</v>
      </c>
      <c r="E254" s="33"/>
      <c r="F254" s="33"/>
      <c r="G254" s="60"/>
      <c r="H254" s="48">
        <f>SUM(H255:H259)</f>
        <v>0</v>
      </c>
      <c r="I254" s="49"/>
    </row>
    <row r="255" spans="2:9" ht="17" customHeight="1" x14ac:dyDescent="0.35">
      <c r="B255" s="9">
        <v>218</v>
      </c>
      <c r="C255" s="10" t="s">
        <v>403</v>
      </c>
      <c r="D255" s="10" t="s">
        <v>220</v>
      </c>
      <c r="E255" s="11" t="s">
        <v>13</v>
      </c>
      <c r="F255" s="11">
        <v>115.61199999999999</v>
      </c>
      <c r="G255" s="52"/>
      <c r="H255" s="44">
        <f t="shared" si="4"/>
        <v>0</v>
      </c>
      <c r="I255" s="49"/>
    </row>
    <row r="256" spans="2:9" ht="31" x14ac:dyDescent="0.35">
      <c r="B256" s="9">
        <v>219</v>
      </c>
      <c r="C256" s="10" t="s">
        <v>404</v>
      </c>
      <c r="D256" s="10" t="s">
        <v>211</v>
      </c>
      <c r="E256" s="11" t="s">
        <v>16</v>
      </c>
      <c r="F256" s="11">
        <v>82.58</v>
      </c>
      <c r="G256" s="52"/>
      <c r="H256" s="44">
        <f t="shared" si="4"/>
        <v>0</v>
      </c>
      <c r="I256" s="49"/>
    </row>
    <row r="257" spans="2:9" ht="31" x14ac:dyDescent="0.35">
      <c r="B257" s="9">
        <v>220</v>
      </c>
      <c r="C257" s="10" t="s">
        <v>212</v>
      </c>
      <c r="D257" s="10" t="s">
        <v>213</v>
      </c>
      <c r="E257" s="11" t="s">
        <v>13</v>
      </c>
      <c r="F257" s="11">
        <v>49.548000000000002</v>
      </c>
      <c r="G257" s="52"/>
      <c r="H257" s="44">
        <f t="shared" si="4"/>
        <v>0</v>
      </c>
      <c r="I257" s="49"/>
    </row>
    <row r="258" spans="2:9" ht="46.5" x14ac:dyDescent="0.35">
      <c r="B258" s="9">
        <v>221</v>
      </c>
      <c r="C258" s="10" t="s">
        <v>405</v>
      </c>
      <c r="D258" s="10" t="s">
        <v>214</v>
      </c>
      <c r="E258" s="11" t="s">
        <v>16</v>
      </c>
      <c r="F258" s="11">
        <v>82.58</v>
      </c>
      <c r="G258" s="52"/>
      <c r="H258" s="44">
        <f t="shared" si="4"/>
        <v>0</v>
      </c>
      <c r="I258" s="49"/>
    </row>
    <row r="259" spans="2:9" ht="46.5" x14ac:dyDescent="0.35">
      <c r="B259" s="9">
        <v>222</v>
      </c>
      <c r="C259" s="10" t="s">
        <v>406</v>
      </c>
      <c r="D259" s="10" t="s">
        <v>221</v>
      </c>
      <c r="E259" s="11" t="s">
        <v>16</v>
      </c>
      <c r="F259" s="11">
        <v>82.58</v>
      </c>
      <c r="G259" s="52"/>
      <c r="H259" s="44">
        <f t="shared" si="4"/>
        <v>0</v>
      </c>
      <c r="I259" s="49"/>
    </row>
    <row r="260" spans="2:9" ht="15.5" x14ac:dyDescent="0.35">
      <c r="B260" s="21" t="s">
        <v>468</v>
      </c>
      <c r="C260" s="22"/>
      <c r="D260" s="23" t="s">
        <v>469</v>
      </c>
      <c r="E260" s="24"/>
      <c r="F260" s="24"/>
      <c r="G260" s="58"/>
      <c r="H260" s="46">
        <f>SUM(H261:H265)</f>
        <v>0</v>
      </c>
      <c r="I260" s="25" t="s">
        <v>514</v>
      </c>
    </row>
    <row r="261" spans="2:9" x14ac:dyDescent="0.35">
      <c r="B261" s="9">
        <v>223</v>
      </c>
      <c r="C261" s="10" t="s">
        <v>222</v>
      </c>
      <c r="D261" s="10" t="s">
        <v>223</v>
      </c>
      <c r="E261" s="11" t="s">
        <v>16</v>
      </c>
      <c r="F261" s="11">
        <v>9</v>
      </c>
      <c r="G261" s="52"/>
      <c r="H261" s="44">
        <f t="shared" si="4"/>
        <v>0</v>
      </c>
      <c r="I261" s="49"/>
    </row>
    <row r="262" spans="2:9" ht="31" x14ac:dyDescent="0.35">
      <c r="B262" s="9">
        <v>224</v>
      </c>
      <c r="C262" s="10" t="s">
        <v>224</v>
      </c>
      <c r="D262" s="10" t="s">
        <v>225</v>
      </c>
      <c r="E262" s="11" t="s">
        <v>226</v>
      </c>
      <c r="F262" s="11">
        <v>34.22</v>
      </c>
      <c r="G262" s="52"/>
      <c r="H262" s="44">
        <f t="shared" si="4"/>
        <v>0</v>
      </c>
      <c r="I262" s="49"/>
    </row>
    <row r="263" spans="2:9" ht="31" x14ac:dyDescent="0.35">
      <c r="B263" s="9">
        <v>225</v>
      </c>
      <c r="C263" s="10" t="s">
        <v>227</v>
      </c>
      <c r="D263" s="10" t="s">
        <v>407</v>
      </c>
      <c r="E263" s="11" t="s">
        <v>226</v>
      </c>
      <c r="F263" s="11">
        <v>34.22</v>
      </c>
      <c r="G263" s="52"/>
      <c r="H263" s="44">
        <f t="shared" si="4"/>
        <v>0</v>
      </c>
      <c r="I263" s="49"/>
    </row>
    <row r="264" spans="2:9" ht="31" x14ac:dyDescent="0.35">
      <c r="B264" s="9">
        <v>226</v>
      </c>
      <c r="C264" s="10" t="s">
        <v>228</v>
      </c>
      <c r="D264" s="10" t="s">
        <v>229</v>
      </c>
      <c r="E264" s="11" t="s">
        <v>18</v>
      </c>
      <c r="F264" s="11">
        <v>0.24399999999999999</v>
      </c>
      <c r="G264" s="52"/>
      <c r="H264" s="44">
        <f t="shared" si="4"/>
        <v>0</v>
      </c>
      <c r="I264" s="49"/>
    </row>
    <row r="265" spans="2:9" ht="31" x14ac:dyDescent="0.35">
      <c r="B265" s="9">
        <v>227</v>
      </c>
      <c r="C265" s="10" t="s">
        <v>98</v>
      </c>
      <c r="D265" s="10" t="s">
        <v>230</v>
      </c>
      <c r="E265" s="11" t="s">
        <v>35</v>
      </c>
      <c r="F265" s="11">
        <v>0.59799999999999998</v>
      </c>
      <c r="G265" s="52"/>
      <c r="H265" s="44">
        <f t="shared" si="4"/>
        <v>0</v>
      </c>
      <c r="I265" s="49"/>
    </row>
    <row r="266" spans="2:9" ht="15.5" x14ac:dyDescent="0.35">
      <c r="B266" s="21" t="s">
        <v>470</v>
      </c>
      <c r="C266" s="22"/>
      <c r="D266" s="23" t="s">
        <v>471</v>
      </c>
      <c r="E266" s="24"/>
      <c r="F266" s="24"/>
      <c r="G266" s="58"/>
      <c r="H266" s="46">
        <f>SUM(H267:H268)</f>
        <v>0</v>
      </c>
      <c r="I266" s="25" t="s">
        <v>514</v>
      </c>
    </row>
    <row r="267" spans="2:9" ht="46.5" x14ac:dyDescent="0.35">
      <c r="B267" s="9">
        <v>228</v>
      </c>
      <c r="C267" s="10" t="s">
        <v>231</v>
      </c>
      <c r="D267" s="10" t="s">
        <v>232</v>
      </c>
      <c r="E267" s="11" t="s">
        <v>18</v>
      </c>
      <c r="F267" s="11">
        <v>7.8570000000000002</v>
      </c>
      <c r="G267" s="52"/>
      <c r="H267" s="44">
        <f t="shared" si="4"/>
        <v>0</v>
      </c>
      <c r="I267" s="49"/>
    </row>
    <row r="268" spans="2:9" ht="31" x14ac:dyDescent="0.35">
      <c r="B268" s="9">
        <v>229</v>
      </c>
      <c r="C268" s="10" t="s">
        <v>98</v>
      </c>
      <c r="D268" s="10" t="s">
        <v>99</v>
      </c>
      <c r="E268" s="11" t="s">
        <v>35</v>
      </c>
      <c r="F268" s="11">
        <v>1.2150000000000001</v>
      </c>
      <c r="G268" s="52"/>
      <c r="H268" s="44">
        <f t="shared" si="4"/>
        <v>0</v>
      </c>
      <c r="I268" s="49"/>
    </row>
    <row r="269" spans="2:9" ht="15.5" x14ac:dyDescent="0.35">
      <c r="B269" s="21" t="s">
        <v>472</v>
      </c>
      <c r="C269" s="22"/>
      <c r="D269" s="23" t="s">
        <v>473</v>
      </c>
      <c r="E269" s="24"/>
      <c r="F269" s="24"/>
      <c r="G269" s="58"/>
      <c r="H269" s="46">
        <f>SUM(H270:H271)</f>
        <v>0</v>
      </c>
      <c r="I269" s="25" t="s">
        <v>511</v>
      </c>
    </row>
    <row r="270" spans="2:9" ht="46.5" x14ac:dyDescent="0.35">
      <c r="B270" s="9">
        <v>230</v>
      </c>
      <c r="C270" s="10" t="s">
        <v>233</v>
      </c>
      <c r="D270" s="10" t="s">
        <v>234</v>
      </c>
      <c r="E270" s="11" t="s">
        <v>18</v>
      </c>
      <c r="F270" s="11">
        <v>24.457999999999998</v>
      </c>
      <c r="G270" s="52"/>
      <c r="H270" s="44">
        <f t="shared" si="4"/>
        <v>0</v>
      </c>
      <c r="I270" s="49"/>
    </row>
    <row r="271" spans="2:9" ht="31" x14ac:dyDescent="0.35">
      <c r="B271" s="9">
        <v>231</v>
      </c>
      <c r="C271" s="10" t="s">
        <v>98</v>
      </c>
      <c r="D271" s="10" t="s">
        <v>99</v>
      </c>
      <c r="E271" s="11" t="s">
        <v>35</v>
      </c>
      <c r="F271" s="11">
        <v>1.22</v>
      </c>
      <c r="G271" s="52"/>
      <c r="H271" s="44">
        <f t="shared" si="4"/>
        <v>0</v>
      </c>
      <c r="I271" s="49"/>
    </row>
    <row r="272" spans="2:9" ht="15.5" x14ac:dyDescent="0.35">
      <c r="B272" s="21" t="s">
        <v>474</v>
      </c>
      <c r="C272" s="22"/>
      <c r="D272" s="23" t="s">
        <v>475</v>
      </c>
      <c r="E272" s="24"/>
      <c r="F272" s="24"/>
      <c r="G272" s="58"/>
      <c r="H272" s="46">
        <f>SUM(H273:H283)</f>
        <v>0</v>
      </c>
      <c r="I272" s="25" t="s">
        <v>513</v>
      </c>
    </row>
    <row r="273" spans="2:9" ht="31" x14ac:dyDescent="0.35">
      <c r="B273" s="9">
        <v>232</v>
      </c>
      <c r="C273" s="10" t="s">
        <v>235</v>
      </c>
      <c r="D273" s="10" t="s">
        <v>236</v>
      </c>
      <c r="E273" s="11" t="s">
        <v>18</v>
      </c>
      <c r="F273" s="11">
        <v>2.3940000000000001</v>
      </c>
      <c r="G273" s="52"/>
      <c r="H273" s="44">
        <f t="shared" si="4"/>
        <v>0</v>
      </c>
      <c r="I273" s="49"/>
    </row>
    <row r="274" spans="2:9" ht="46.5" x14ac:dyDescent="0.35">
      <c r="B274" s="9">
        <v>233</v>
      </c>
      <c r="C274" s="10" t="s">
        <v>88</v>
      </c>
      <c r="D274" s="10" t="s">
        <v>89</v>
      </c>
      <c r="E274" s="11" t="s">
        <v>18</v>
      </c>
      <c r="F274" s="11">
        <v>0.73699999999999999</v>
      </c>
      <c r="G274" s="52"/>
      <c r="H274" s="44">
        <f t="shared" si="4"/>
        <v>0</v>
      </c>
      <c r="I274" s="49"/>
    </row>
    <row r="275" spans="2:9" ht="31" x14ac:dyDescent="0.35">
      <c r="B275" s="9">
        <v>234</v>
      </c>
      <c r="C275" s="10" t="s">
        <v>96</v>
      </c>
      <c r="D275" s="10" t="s">
        <v>237</v>
      </c>
      <c r="E275" s="11" t="s">
        <v>18</v>
      </c>
      <c r="F275" s="11">
        <v>0.75700000000000001</v>
      </c>
      <c r="G275" s="52"/>
      <c r="H275" s="44">
        <f t="shared" si="4"/>
        <v>0</v>
      </c>
      <c r="I275" s="49"/>
    </row>
    <row r="276" spans="2:9" ht="31" x14ac:dyDescent="0.35">
      <c r="B276" s="9">
        <v>235</v>
      </c>
      <c r="C276" s="10" t="s">
        <v>238</v>
      </c>
      <c r="D276" s="10" t="s">
        <v>239</v>
      </c>
      <c r="E276" s="11" t="s">
        <v>18</v>
      </c>
      <c r="F276" s="11">
        <v>0.9</v>
      </c>
      <c r="G276" s="52"/>
      <c r="H276" s="44">
        <f t="shared" si="4"/>
        <v>0</v>
      </c>
      <c r="I276" s="49"/>
    </row>
    <row r="277" spans="2:9" ht="46.5" x14ac:dyDescent="0.35">
      <c r="B277" s="9">
        <v>236</v>
      </c>
      <c r="C277" s="10" t="s">
        <v>240</v>
      </c>
      <c r="D277" s="10" t="s">
        <v>241</v>
      </c>
      <c r="E277" s="11" t="s">
        <v>18</v>
      </c>
      <c r="F277" s="11">
        <v>1.4850000000000001</v>
      </c>
      <c r="G277" s="52"/>
      <c r="H277" s="44">
        <f t="shared" si="4"/>
        <v>0</v>
      </c>
      <c r="I277" s="49"/>
    </row>
    <row r="278" spans="2:9" ht="46.5" x14ac:dyDescent="0.35">
      <c r="B278" s="9">
        <v>237</v>
      </c>
      <c r="C278" s="10" t="s">
        <v>103</v>
      </c>
      <c r="D278" s="10" t="s">
        <v>104</v>
      </c>
      <c r="E278" s="11" t="s">
        <v>35</v>
      </c>
      <c r="F278" s="11">
        <v>0.35199999999999998</v>
      </c>
      <c r="G278" s="52"/>
      <c r="H278" s="44">
        <f t="shared" si="4"/>
        <v>0</v>
      </c>
      <c r="I278" s="49"/>
    </row>
    <row r="279" spans="2:9" ht="46.5" x14ac:dyDescent="0.35">
      <c r="B279" s="9">
        <v>238</v>
      </c>
      <c r="C279" s="10" t="s">
        <v>105</v>
      </c>
      <c r="D279" s="10" t="s">
        <v>106</v>
      </c>
      <c r="E279" s="11" t="s">
        <v>16</v>
      </c>
      <c r="F279" s="11">
        <v>13.221</v>
      </c>
      <c r="G279" s="52"/>
      <c r="H279" s="44">
        <f t="shared" si="4"/>
        <v>0</v>
      </c>
      <c r="I279" s="49"/>
    </row>
    <row r="280" spans="2:9" ht="46.5" x14ac:dyDescent="0.35">
      <c r="B280" s="9">
        <v>239</v>
      </c>
      <c r="C280" s="10" t="s">
        <v>107</v>
      </c>
      <c r="D280" s="10" t="s">
        <v>108</v>
      </c>
      <c r="E280" s="11" t="s">
        <v>16</v>
      </c>
      <c r="F280" s="11">
        <v>13.221</v>
      </c>
      <c r="G280" s="52"/>
      <c r="H280" s="44">
        <f t="shared" si="4"/>
        <v>0</v>
      </c>
      <c r="I280" s="49"/>
    </row>
    <row r="281" spans="2:9" ht="46.5" x14ac:dyDescent="0.35">
      <c r="B281" s="9">
        <v>240</v>
      </c>
      <c r="C281" s="10" t="s">
        <v>109</v>
      </c>
      <c r="D281" s="10" t="s">
        <v>110</v>
      </c>
      <c r="E281" s="11" t="s">
        <v>16</v>
      </c>
      <c r="F281" s="11">
        <v>32.048999999999999</v>
      </c>
      <c r="G281" s="52"/>
      <c r="H281" s="44">
        <f t="shared" si="4"/>
        <v>0</v>
      </c>
      <c r="I281" s="49"/>
    </row>
    <row r="282" spans="2:9" ht="46.5" x14ac:dyDescent="0.35">
      <c r="B282" s="9">
        <v>241</v>
      </c>
      <c r="C282" s="10" t="s">
        <v>111</v>
      </c>
      <c r="D282" s="10" t="s">
        <v>112</v>
      </c>
      <c r="E282" s="11" t="s">
        <v>16</v>
      </c>
      <c r="F282" s="11">
        <v>32.048999999999999</v>
      </c>
      <c r="G282" s="52"/>
      <c r="H282" s="44">
        <f t="shared" si="4"/>
        <v>0</v>
      </c>
      <c r="I282" s="49"/>
    </row>
    <row r="283" spans="2:9" ht="46.5" x14ac:dyDescent="0.35">
      <c r="B283" s="9">
        <v>242</v>
      </c>
      <c r="C283" s="10" t="s">
        <v>88</v>
      </c>
      <c r="D283" s="10" t="s">
        <v>89</v>
      </c>
      <c r="E283" s="11" t="s">
        <v>18</v>
      </c>
      <c r="F283" s="11">
        <v>1.1419999999999999</v>
      </c>
      <c r="G283" s="52"/>
      <c r="H283" s="44">
        <f t="shared" si="4"/>
        <v>0</v>
      </c>
      <c r="I283" s="49"/>
    </row>
    <row r="284" spans="2:9" ht="15.5" x14ac:dyDescent="0.35">
      <c r="B284" s="21" t="s">
        <v>476</v>
      </c>
      <c r="C284" s="22"/>
      <c r="D284" s="23" t="s">
        <v>477</v>
      </c>
      <c r="E284" s="24"/>
      <c r="F284" s="24"/>
      <c r="G284" s="58"/>
      <c r="H284" s="46">
        <f>SUM(H285:H291)</f>
        <v>0</v>
      </c>
      <c r="I284" s="56" t="s">
        <v>524</v>
      </c>
    </row>
    <row r="285" spans="2:9" x14ac:dyDescent="0.35">
      <c r="B285" s="9">
        <v>243</v>
      </c>
      <c r="C285" s="10" t="s">
        <v>17</v>
      </c>
      <c r="D285" s="10" t="s">
        <v>242</v>
      </c>
      <c r="E285" s="11" t="s">
        <v>18</v>
      </c>
      <c r="F285" s="11">
        <v>431.26</v>
      </c>
      <c r="G285" s="52"/>
      <c r="H285" s="44">
        <f t="shared" si="4"/>
        <v>0</v>
      </c>
      <c r="I285" s="49"/>
    </row>
    <row r="286" spans="2:9" ht="31" x14ac:dyDescent="0.35">
      <c r="B286" s="9">
        <v>244</v>
      </c>
      <c r="C286" s="10" t="s">
        <v>21</v>
      </c>
      <c r="D286" s="10" t="s">
        <v>41</v>
      </c>
      <c r="E286" s="11" t="s">
        <v>18</v>
      </c>
      <c r="F286" s="11">
        <v>431.26</v>
      </c>
      <c r="G286" s="52"/>
      <c r="H286" s="44">
        <f t="shared" si="4"/>
        <v>0</v>
      </c>
      <c r="I286" s="49"/>
    </row>
    <row r="287" spans="2:9" ht="31" x14ac:dyDescent="0.35">
      <c r="B287" s="9">
        <v>245</v>
      </c>
      <c r="C287" s="10" t="s">
        <v>23</v>
      </c>
      <c r="D287" s="10" t="s">
        <v>82</v>
      </c>
      <c r="E287" s="11" t="s">
        <v>18</v>
      </c>
      <c r="F287" s="11">
        <v>431.26</v>
      </c>
      <c r="G287" s="52"/>
      <c r="H287" s="44">
        <f t="shared" si="4"/>
        <v>0</v>
      </c>
      <c r="I287" s="49"/>
    </row>
    <row r="288" spans="2:9" ht="31" x14ac:dyDescent="0.35">
      <c r="B288" s="9">
        <v>246</v>
      </c>
      <c r="C288" s="10" t="s">
        <v>25</v>
      </c>
      <c r="D288" s="10" t="s">
        <v>395</v>
      </c>
      <c r="E288" s="11" t="s">
        <v>18</v>
      </c>
      <c r="F288" s="11">
        <v>431.26</v>
      </c>
      <c r="G288" s="52"/>
      <c r="H288" s="44">
        <f t="shared" si="4"/>
        <v>0</v>
      </c>
      <c r="I288" s="49"/>
    </row>
    <row r="289" spans="2:9" x14ac:dyDescent="0.35">
      <c r="B289" s="9">
        <v>247</v>
      </c>
      <c r="C289" s="10" t="s">
        <v>394</v>
      </c>
      <c r="D289" s="10" t="s">
        <v>43</v>
      </c>
      <c r="E289" s="11" t="s">
        <v>18</v>
      </c>
      <c r="F289" s="11">
        <v>259.75</v>
      </c>
      <c r="G289" s="52"/>
      <c r="H289" s="44">
        <f t="shared" si="4"/>
        <v>0</v>
      </c>
      <c r="I289" s="49"/>
    </row>
    <row r="290" spans="2:9" x14ac:dyDescent="0.35">
      <c r="B290" s="9">
        <v>248</v>
      </c>
      <c r="C290" s="10" t="s">
        <v>394</v>
      </c>
      <c r="D290" s="10" t="s">
        <v>83</v>
      </c>
      <c r="E290" s="11" t="s">
        <v>18</v>
      </c>
      <c r="F290" s="11">
        <v>100.923</v>
      </c>
      <c r="G290" s="52"/>
      <c r="H290" s="44">
        <f t="shared" si="4"/>
        <v>0</v>
      </c>
      <c r="I290" s="49"/>
    </row>
    <row r="291" spans="2:9" x14ac:dyDescent="0.35">
      <c r="B291" s="9">
        <v>249</v>
      </c>
      <c r="C291" s="10" t="s">
        <v>394</v>
      </c>
      <c r="D291" s="10" t="s">
        <v>42</v>
      </c>
      <c r="E291" s="11" t="s">
        <v>18</v>
      </c>
      <c r="F291" s="11">
        <v>70.588999999999999</v>
      </c>
      <c r="G291" s="52"/>
      <c r="H291" s="44">
        <f t="shared" si="4"/>
        <v>0</v>
      </c>
      <c r="I291" s="49"/>
    </row>
    <row r="292" spans="2:9" ht="15.5" x14ac:dyDescent="0.35">
      <c r="B292" s="18" t="s">
        <v>374</v>
      </c>
      <c r="C292" s="15"/>
      <c r="D292" s="16" t="s">
        <v>479</v>
      </c>
      <c r="E292" s="17"/>
      <c r="F292" s="17"/>
      <c r="G292" s="57"/>
      <c r="H292" s="43">
        <f>H293+H301</f>
        <v>0</v>
      </c>
      <c r="I292" s="51" t="s">
        <v>518</v>
      </c>
    </row>
    <row r="293" spans="2:9" x14ac:dyDescent="0.35">
      <c r="B293" s="21" t="s">
        <v>478</v>
      </c>
      <c r="C293" s="22"/>
      <c r="D293" s="23" t="s">
        <v>480</v>
      </c>
      <c r="E293" s="24"/>
      <c r="F293" s="24"/>
      <c r="G293" s="58"/>
      <c r="H293" s="46">
        <f>SUM(H294:H300)</f>
        <v>0</v>
      </c>
      <c r="I293" s="49"/>
    </row>
    <row r="294" spans="2:9" ht="46.5" x14ac:dyDescent="0.35">
      <c r="B294" s="9">
        <v>250</v>
      </c>
      <c r="C294" s="10" t="s">
        <v>243</v>
      </c>
      <c r="D294" s="10" t="s">
        <v>244</v>
      </c>
      <c r="E294" s="11" t="s">
        <v>16</v>
      </c>
      <c r="F294" s="11">
        <v>12.068</v>
      </c>
      <c r="G294" s="52"/>
      <c r="H294" s="44">
        <f t="shared" si="4"/>
        <v>0</v>
      </c>
      <c r="I294" s="49"/>
    </row>
    <row r="295" spans="2:9" ht="46.5" x14ac:dyDescent="0.35">
      <c r="B295" s="9">
        <v>251</v>
      </c>
      <c r="C295" s="10" t="s">
        <v>408</v>
      </c>
      <c r="D295" s="10" t="s">
        <v>245</v>
      </c>
      <c r="E295" s="11" t="s">
        <v>16</v>
      </c>
      <c r="F295" s="11">
        <v>72.319999999999993</v>
      </c>
      <c r="G295" s="52"/>
      <c r="H295" s="44">
        <f t="shared" si="4"/>
        <v>0</v>
      </c>
      <c r="I295" s="49"/>
    </row>
    <row r="296" spans="2:9" x14ac:dyDescent="0.35">
      <c r="B296" s="9">
        <v>252</v>
      </c>
      <c r="C296" s="10" t="s">
        <v>409</v>
      </c>
      <c r="D296" s="10" t="s">
        <v>246</v>
      </c>
      <c r="E296" s="11" t="s">
        <v>16</v>
      </c>
      <c r="F296" s="11">
        <v>14.874000000000001</v>
      </c>
      <c r="G296" s="52"/>
      <c r="H296" s="44">
        <f t="shared" si="4"/>
        <v>0</v>
      </c>
      <c r="I296" s="49"/>
    </row>
    <row r="297" spans="2:9" ht="31" x14ac:dyDescent="0.35">
      <c r="B297" s="9">
        <v>253</v>
      </c>
      <c r="C297" s="10" t="s">
        <v>247</v>
      </c>
      <c r="D297" s="10" t="s">
        <v>248</v>
      </c>
      <c r="E297" s="11" t="s">
        <v>16</v>
      </c>
      <c r="F297" s="11">
        <v>57.445999999999998</v>
      </c>
      <c r="G297" s="52"/>
      <c r="H297" s="44">
        <f t="shared" si="4"/>
        <v>0</v>
      </c>
      <c r="I297" s="49"/>
    </row>
    <row r="298" spans="2:9" ht="31" x14ac:dyDescent="0.35">
      <c r="B298" s="9">
        <v>254</v>
      </c>
      <c r="C298" s="10" t="s">
        <v>19</v>
      </c>
      <c r="D298" s="10" t="s">
        <v>249</v>
      </c>
      <c r="E298" s="11" t="s">
        <v>16</v>
      </c>
      <c r="F298" s="11">
        <v>72.319999999999993</v>
      </c>
      <c r="G298" s="52"/>
      <c r="H298" s="44">
        <f t="shared" si="4"/>
        <v>0</v>
      </c>
      <c r="I298" s="49"/>
    </row>
    <row r="299" spans="2:9" ht="31" x14ac:dyDescent="0.35">
      <c r="B299" s="9">
        <v>255</v>
      </c>
      <c r="C299" s="10" t="s">
        <v>23</v>
      </c>
      <c r="D299" s="10" t="s">
        <v>24</v>
      </c>
      <c r="E299" s="11" t="s">
        <v>18</v>
      </c>
      <c r="F299" s="11">
        <v>7.2320000000000002</v>
      </c>
      <c r="G299" s="52"/>
      <c r="H299" s="44">
        <f t="shared" si="4"/>
        <v>0</v>
      </c>
      <c r="I299" s="49"/>
    </row>
    <row r="300" spans="2:9" ht="31" x14ac:dyDescent="0.35">
      <c r="B300" s="9">
        <v>256</v>
      </c>
      <c r="C300" s="10" t="s">
        <v>25</v>
      </c>
      <c r="D300" s="10" t="s">
        <v>389</v>
      </c>
      <c r="E300" s="11" t="s">
        <v>18</v>
      </c>
      <c r="F300" s="11">
        <v>7.2320000000000002</v>
      </c>
      <c r="G300" s="52"/>
      <c r="H300" s="44">
        <f t="shared" si="4"/>
        <v>0</v>
      </c>
      <c r="I300" s="49"/>
    </row>
    <row r="301" spans="2:9" x14ac:dyDescent="0.35">
      <c r="B301" s="21" t="s">
        <v>481</v>
      </c>
      <c r="C301" s="22"/>
      <c r="D301" s="23" t="s">
        <v>482</v>
      </c>
      <c r="E301" s="24"/>
      <c r="F301" s="24"/>
      <c r="G301" s="58"/>
      <c r="H301" s="46">
        <f>SUM(H302:H307)</f>
        <v>0</v>
      </c>
      <c r="I301" s="49"/>
    </row>
    <row r="302" spans="2:9" ht="46.5" x14ac:dyDescent="0.35">
      <c r="B302" s="9">
        <v>257</v>
      </c>
      <c r="C302" s="10" t="s">
        <v>410</v>
      </c>
      <c r="D302" s="10" t="s">
        <v>250</v>
      </c>
      <c r="E302" s="11" t="s">
        <v>16</v>
      </c>
      <c r="F302" s="11">
        <v>11.602</v>
      </c>
      <c r="G302" s="52"/>
      <c r="H302" s="44">
        <f t="shared" si="4"/>
        <v>0</v>
      </c>
      <c r="I302" s="49"/>
    </row>
    <row r="303" spans="2:9" x14ac:dyDescent="0.35">
      <c r="B303" s="9">
        <v>258</v>
      </c>
      <c r="C303" s="10" t="s">
        <v>251</v>
      </c>
      <c r="D303" s="10" t="s">
        <v>252</v>
      </c>
      <c r="E303" s="11" t="s">
        <v>16</v>
      </c>
      <c r="F303" s="11">
        <v>1.978</v>
      </c>
      <c r="G303" s="52"/>
      <c r="H303" s="44">
        <f t="shared" ref="H303:H369" si="5">F303*G303</f>
        <v>0</v>
      </c>
      <c r="I303" s="49"/>
    </row>
    <row r="304" spans="2:9" ht="31" x14ac:dyDescent="0.35">
      <c r="B304" s="9">
        <v>259</v>
      </c>
      <c r="C304" s="10" t="s">
        <v>247</v>
      </c>
      <c r="D304" s="10" t="s">
        <v>253</v>
      </c>
      <c r="E304" s="11" t="s">
        <v>16</v>
      </c>
      <c r="F304" s="11">
        <v>5.9340000000000002</v>
      </c>
      <c r="G304" s="52"/>
      <c r="H304" s="44">
        <f t="shared" si="5"/>
        <v>0</v>
      </c>
      <c r="I304" s="49"/>
    </row>
    <row r="305" spans="2:9" ht="31" x14ac:dyDescent="0.35">
      <c r="B305" s="9">
        <v>260</v>
      </c>
      <c r="C305" s="10" t="s">
        <v>19</v>
      </c>
      <c r="D305" s="10" t="s">
        <v>254</v>
      </c>
      <c r="E305" s="11" t="s">
        <v>16</v>
      </c>
      <c r="F305" s="11">
        <v>11.602</v>
      </c>
      <c r="G305" s="52"/>
      <c r="H305" s="44">
        <f t="shared" si="5"/>
        <v>0</v>
      </c>
      <c r="I305" s="49"/>
    </row>
    <row r="306" spans="2:9" ht="31" x14ac:dyDescent="0.35">
      <c r="B306" s="9">
        <v>261</v>
      </c>
      <c r="C306" s="10" t="s">
        <v>23</v>
      </c>
      <c r="D306" s="10" t="s">
        <v>24</v>
      </c>
      <c r="E306" s="11" t="s">
        <v>18</v>
      </c>
      <c r="F306" s="11">
        <v>1.1599999999999999</v>
      </c>
      <c r="G306" s="52"/>
      <c r="H306" s="44">
        <f t="shared" si="5"/>
        <v>0</v>
      </c>
      <c r="I306" s="49"/>
    </row>
    <row r="307" spans="2:9" ht="31" x14ac:dyDescent="0.35">
      <c r="B307" s="9">
        <v>262</v>
      </c>
      <c r="C307" s="10" t="s">
        <v>25</v>
      </c>
      <c r="D307" s="10" t="s">
        <v>389</v>
      </c>
      <c r="E307" s="11" t="s">
        <v>18</v>
      </c>
      <c r="F307" s="11">
        <v>1.1599999999999999</v>
      </c>
      <c r="G307" s="52"/>
      <c r="H307" s="44">
        <f t="shared" si="5"/>
        <v>0</v>
      </c>
      <c r="I307" s="49"/>
    </row>
    <row r="308" spans="2:9" ht="15.5" x14ac:dyDescent="0.35">
      <c r="B308" s="18" t="s">
        <v>375</v>
      </c>
      <c r="C308" s="15"/>
      <c r="D308" s="16" t="s">
        <v>483</v>
      </c>
      <c r="E308" s="17"/>
      <c r="F308" s="17"/>
      <c r="G308" s="57"/>
      <c r="H308" s="43">
        <f>SUM(H309:H335)</f>
        <v>0</v>
      </c>
      <c r="I308" s="51" t="s">
        <v>519</v>
      </c>
    </row>
    <row r="309" spans="2:9" ht="31" x14ac:dyDescent="0.35">
      <c r="B309" s="9">
        <v>263</v>
      </c>
      <c r="C309" s="10" t="s">
        <v>255</v>
      </c>
      <c r="D309" s="10" t="s">
        <v>256</v>
      </c>
      <c r="E309" s="11" t="s">
        <v>18</v>
      </c>
      <c r="F309" s="11">
        <v>342.517</v>
      </c>
      <c r="G309" s="52"/>
      <c r="H309" s="44">
        <f t="shared" si="5"/>
        <v>0</v>
      </c>
      <c r="I309" s="49"/>
    </row>
    <row r="310" spans="2:9" ht="17" customHeight="1" x14ac:dyDescent="0.35">
      <c r="B310" s="9">
        <v>264</v>
      </c>
      <c r="C310" s="10" t="s">
        <v>257</v>
      </c>
      <c r="D310" s="10" t="s">
        <v>258</v>
      </c>
      <c r="E310" s="11" t="s">
        <v>16</v>
      </c>
      <c r="F310" s="11">
        <v>342.517</v>
      </c>
      <c r="G310" s="52"/>
      <c r="H310" s="44">
        <f t="shared" si="5"/>
        <v>0</v>
      </c>
      <c r="I310" s="49"/>
    </row>
    <row r="311" spans="2:9" ht="31" x14ac:dyDescent="0.35">
      <c r="B311" s="9">
        <v>265</v>
      </c>
      <c r="C311" s="10" t="s">
        <v>259</v>
      </c>
      <c r="D311" s="10" t="s">
        <v>260</v>
      </c>
      <c r="E311" s="11" t="s">
        <v>18</v>
      </c>
      <c r="F311" s="11">
        <v>342.517</v>
      </c>
      <c r="G311" s="52"/>
      <c r="H311" s="44">
        <f t="shared" si="5"/>
        <v>0</v>
      </c>
      <c r="I311" s="49"/>
    </row>
    <row r="312" spans="2:9" x14ac:dyDescent="0.35">
      <c r="B312" s="9">
        <v>266</v>
      </c>
      <c r="C312" s="10" t="s">
        <v>261</v>
      </c>
      <c r="D312" s="10" t="s">
        <v>262</v>
      </c>
      <c r="E312" s="11" t="s">
        <v>18</v>
      </c>
      <c r="F312" s="11">
        <v>342.517</v>
      </c>
      <c r="G312" s="52"/>
      <c r="H312" s="44">
        <f t="shared" si="5"/>
        <v>0</v>
      </c>
      <c r="I312" s="49"/>
    </row>
    <row r="313" spans="2:9" x14ac:dyDescent="0.35">
      <c r="B313" s="9">
        <v>267</v>
      </c>
      <c r="C313" s="10" t="s">
        <v>411</v>
      </c>
      <c r="D313" s="10" t="s">
        <v>263</v>
      </c>
      <c r="E313" s="11" t="s">
        <v>16</v>
      </c>
      <c r="F313" s="11">
        <v>342.517</v>
      </c>
      <c r="G313" s="52"/>
      <c r="H313" s="44">
        <f t="shared" si="5"/>
        <v>0</v>
      </c>
      <c r="I313" s="49"/>
    </row>
    <row r="314" spans="2:9" x14ac:dyDescent="0.35">
      <c r="B314" s="9">
        <v>268</v>
      </c>
      <c r="C314" s="10" t="s">
        <v>264</v>
      </c>
      <c r="D314" s="10" t="s">
        <v>265</v>
      </c>
      <c r="E314" s="11" t="s">
        <v>16</v>
      </c>
      <c r="F314" s="11">
        <v>342.517</v>
      </c>
      <c r="G314" s="52"/>
      <c r="H314" s="44">
        <f t="shared" si="5"/>
        <v>0</v>
      </c>
      <c r="I314" s="49"/>
    </row>
    <row r="315" spans="2:9" ht="46.5" x14ac:dyDescent="0.35">
      <c r="B315" s="9">
        <v>269</v>
      </c>
      <c r="C315" s="10" t="s">
        <v>412</v>
      </c>
      <c r="D315" s="10" t="s">
        <v>266</v>
      </c>
      <c r="E315" s="11" t="s">
        <v>16</v>
      </c>
      <c r="F315" s="11">
        <v>342.517</v>
      </c>
      <c r="G315" s="52"/>
      <c r="H315" s="44">
        <f t="shared" si="5"/>
        <v>0</v>
      </c>
      <c r="I315" s="49"/>
    </row>
    <row r="316" spans="2:9" ht="46.5" x14ac:dyDescent="0.35">
      <c r="B316" s="9">
        <v>270</v>
      </c>
      <c r="C316" s="10" t="s">
        <v>148</v>
      </c>
      <c r="D316" s="10" t="s">
        <v>267</v>
      </c>
      <c r="E316" s="11" t="s">
        <v>16</v>
      </c>
      <c r="F316" s="11">
        <v>342.517</v>
      </c>
      <c r="G316" s="52"/>
      <c r="H316" s="44">
        <f t="shared" si="5"/>
        <v>0</v>
      </c>
      <c r="I316" s="49"/>
    </row>
    <row r="317" spans="2:9" ht="31" x14ac:dyDescent="0.35">
      <c r="B317" s="9">
        <v>271</v>
      </c>
      <c r="C317" s="10" t="s">
        <v>146</v>
      </c>
      <c r="D317" s="10" t="s">
        <v>268</v>
      </c>
      <c r="E317" s="11" t="s">
        <v>16</v>
      </c>
      <c r="F317" s="11">
        <v>342.517</v>
      </c>
      <c r="G317" s="52"/>
      <c r="H317" s="44">
        <f t="shared" si="5"/>
        <v>0</v>
      </c>
      <c r="I317" s="49"/>
    </row>
    <row r="318" spans="2:9" x14ac:dyDescent="0.35">
      <c r="B318" s="9">
        <v>272</v>
      </c>
      <c r="C318" s="10" t="s">
        <v>144</v>
      </c>
      <c r="D318" s="10" t="s">
        <v>269</v>
      </c>
      <c r="E318" s="11" t="s">
        <v>16</v>
      </c>
      <c r="F318" s="11">
        <v>342.517</v>
      </c>
      <c r="G318" s="52"/>
      <c r="H318" s="44">
        <f t="shared" si="5"/>
        <v>0</v>
      </c>
      <c r="I318" s="49"/>
    </row>
    <row r="319" spans="2:9" ht="31" x14ac:dyDescent="0.35">
      <c r="B319" s="9">
        <v>273</v>
      </c>
      <c r="C319" s="10" t="s">
        <v>270</v>
      </c>
      <c r="D319" s="10" t="s">
        <v>271</v>
      </c>
      <c r="E319" s="11" t="s">
        <v>8</v>
      </c>
      <c r="F319" s="11">
        <v>20</v>
      </c>
      <c r="G319" s="52"/>
      <c r="H319" s="44">
        <f t="shared" si="5"/>
        <v>0</v>
      </c>
      <c r="I319" s="49"/>
    </row>
    <row r="320" spans="2:9" ht="31" x14ac:dyDescent="0.35">
      <c r="B320" s="9">
        <v>274</v>
      </c>
      <c r="C320" s="10" t="s">
        <v>272</v>
      </c>
      <c r="D320" s="10" t="s">
        <v>273</v>
      </c>
      <c r="E320" s="11" t="s">
        <v>16</v>
      </c>
      <c r="F320" s="11">
        <v>342.517</v>
      </c>
      <c r="G320" s="52"/>
      <c r="H320" s="44">
        <f t="shared" si="5"/>
        <v>0</v>
      </c>
      <c r="I320" s="49"/>
    </row>
    <row r="321" spans="2:9" ht="62" x14ac:dyDescent="0.35">
      <c r="B321" s="9">
        <v>275</v>
      </c>
      <c r="C321" s="10" t="s">
        <v>274</v>
      </c>
      <c r="D321" s="10" t="s">
        <v>275</v>
      </c>
      <c r="E321" s="11" t="s">
        <v>276</v>
      </c>
      <c r="F321" s="12">
        <v>1750.001</v>
      </c>
      <c r="G321" s="52"/>
      <c r="H321" s="44">
        <f t="shared" si="5"/>
        <v>0</v>
      </c>
      <c r="I321" s="49"/>
    </row>
    <row r="322" spans="2:9" x14ac:dyDescent="0.35">
      <c r="B322" s="9">
        <v>276</v>
      </c>
      <c r="C322" s="10" t="s">
        <v>161</v>
      </c>
      <c r="D322" s="10" t="s">
        <v>162</v>
      </c>
      <c r="E322" s="11" t="s">
        <v>16</v>
      </c>
      <c r="F322" s="11">
        <v>342.517</v>
      </c>
      <c r="G322" s="52"/>
      <c r="H322" s="44">
        <f t="shared" si="5"/>
        <v>0</v>
      </c>
      <c r="I322" s="49"/>
    </row>
    <row r="323" spans="2:9" x14ac:dyDescent="0.35">
      <c r="B323" s="9">
        <v>277</v>
      </c>
      <c r="C323" s="10" t="s">
        <v>277</v>
      </c>
      <c r="D323" s="13" t="s">
        <v>505</v>
      </c>
      <c r="E323" s="11" t="s">
        <v>16</v>
      </c>
      <c r="F323" s="11">
        <v>342.517</v>
      </c>
      <c r="G323" s="52"/>
      <c r="H323" s="44">
        <f t="shared" si="5"/>
        <v>0</v>
      </c>
      <c r="I323" s="49"/>
    </row>
    <row r="324" spans="2:9" x14ac:dyDescent="0.35">
      <c r="B324" s="9">
        <v>278</v>
      </c>
      <c r="C324" s="10" t="s">
        <v>156</v>
      </c>
      <c r="D324" s="13" t="s">
        <v>506</v>
      </c>
      <c r="E324" s="11" t="s">
        <v>16</v>
      </c>
      <c r="F324" s="11">
        <v>342.517</v>
      </c>
      <c r="G324" s="52"/>
      <c r="H324" s="44">
        <f t="shared" si="5"/>
        <v>0</v>
      </c>
      <c r="I324" s="49"/>
    </row>
    <row r="325" spans="2:9" ht="46.5" x14ac:dyDescent="0.35">
      <c r="B325" s="9">
        <v>279</v>
      </c>
      <c r="C325" s="10" t="s">
        <v>278</v>
      </c>
      <c r="D325" s="10" t="s">
        <v>279</v>
      </c>
      <c r="E325" s="11" t="s">
        <v>16</v>
      </c>
      <c r="F325" s="11">
        <v>342.517</v>
      </c>
      <c r="G325" s="52"/>
      <c r="H325" s="44">
        <f t="shared" si="5"/>
        <v>0</v>
      </c>
      <c r="I325" s="49"/>
    </row>
    <row r="326" spans="2:9" x14ac:dyDescent="0.35">
      <c r="B326" s="9">
        <v>280</v>
      </c>
      <c r="C326" s="10" t="s">
        <v>280</v>
      </c>
      <c r="D326" s="10" t="s">
        <v>281</v>
      </c>
      <c r="E326" s="11" t="s">
        <v>13</v>
      </c>
      <c r="F326" s="11">
        <v>131.25</v>
      </c>
      <c r="G326" s="52"/>
      <c r="H326" s="44">
        <f t="shared" si="5"/>
        <v>0</v>
      </c>
      <c r="I326" s="49"/>
    </row>
    <row r="327" spans="2:9" ht="46.5" x14ac:dyDescent="0.35">
      <c r="B327" s="9">
        <v>281</v>
      </c>
      <c r="C327" s="10" t="s">
        <v>282</v>
      </c>
      <c r="D327" s="10" t="s">
        <v>283</v>
      </c>
      <c r="E327" s="11" t="s">
        <v>16</v>
      </c>
      <c r="F327" s="11">
        <v>342.517</v>
      </c>
      <c r="G327" s="52"/>
      <c r="H327" s="44">
        <f t="shared" si="5"/>
        <v>0</v>
      </c>
      <c r="I327" s="49"/>
    </row>
    <row r="328" spans="2:9" ht="46.5" x14ac:dyDescent="0.35">
      <c r="B328" s="9">
        <v>282</v>
      </c>
      <c r="C328" s="10" t="s">
        <v>284</v>
      </c>
      <c r="D328" s="10" t="s">
        <v>285</v>
      </c>
      <c r="E328" s="11" t="s">
        <v>16</v>
      </c>
      <c r="F328" s="11">
        <v>342.517</v>
      </c>
      <c r="G328" s="52"/>
      <c r="H328" s="44">
        <f t="shared" si="5"/>
        <v>0</v>
      </c>
      <c r="I328" s="49"/>
    </row>
    <row r="329" spans="2:9" ht="31" x14ac:dyDescent="0.35">
      <c r="B329" s="9">
        <v>283</v>
      </c>
      <c r="C329" s="10" t="s">
        <v>286</v>
      </c>
      <c r="D329" s="10" t="s">
        <v>287</v>
      </c>
      <c r="E329" s="11" t="s">
        <v>16</v>
      </c>
      <c r="F329" s="11">
        <v>342.517</v>
      </c>
      <c r="G329" s="52"/>
      <c r="H329" s="44">
        <f t="shared" si="5"/>
        <v>0</v>
      </c>
      <c r="I329" s="49"/>
    </row>
    <row r="330" spans="2:9" ht="31" x14ac:dyDescent="0.35">
      <c r="B330" s="9">
        <v>284</v>
      </c>
      <c r="C330" s="10" t="s">
        <v>288</v>
      </c>
      <c r="D330" s="10" t="s">
        <v>289</v>
      </c>
      <c r="E330" s="11" t="s">
        <v>16</v>
      </c>
      <c r="F330" s="11">
        <v>342.517</v>
      </c>
      <c r="G330" s="52"/>
      <c r="H330" s="44">
        <f t="shared" si="5"/>
        <v>0</v>
      </c>
      <c r="I330" s="49"/>
    </row>
    <row r="331" spans="2:9" ht="31" x14ac:dyDescent="0.35">
      <c r="B331" s="9">
        <v>285</v>
      </c>
      <c r="C331" s="10" t="s">
        <v>21</v>
      </c>
      <c r="D331" s="10" t="s">
        <v>41</v>
      </c>
      <c r="E331" s="11" t="s">
        <v>18</v>
      </c>
      <c r="F331" s="11">
        <v>20.550999999999998</v>
      </c>
      <c r="G331" s="52"/>
      <c r="H331" s="44">
        <f t="shared" si="5"/>
        <v>0</v>
      </c>
      <c r="I331" s="49"/>
    </row>
    <row r="332" spans="2:9" ht="31" x14ac:dyDescent="0.35">
      <c r="B332" s="9">
        <v>286</v>
      </c>
      <c r="C332" s="10" t="s">
        <v>23</v>
      </c>
      <c r="D332" s="10" t="s">
        <v>82</v>
      </c>
      <c r="E332" s="11" t="s">
        <v>18</v>
      </c>
      <c r="F332" s="11">
        <v>20.550999999999998</v>
      </c>
      <c r="G332" s="52"/>
      <c r="H332" s="44">
        <f t="shared" si="5"/>
        <v>0</v>
      </c>
      <c r="I332" s="49"/>
    </row>
    <row r="333" spans="2:9" ht="31" x14ac:dyDescent="0.35">
      <c r="B333" s="9">
        <v>287</v>
      </c>
      <c r="C333" s="10" t="s">
        <v>25</v>
      </c>
      <c r="D333" s="10" t="s">
        <v>395</v>
      </c>
      <c r="E333" s="11" t="s">
        <v>18</v>
      </c>
      <c r="F333" s="11">
        <v>20.550999999999998</v>
      </c>
      <c r="G333" s="52"/>
      <c r="H333" s="44">
        <f t="shared" si="5"/>
        <v>0</v>
      </c>
      <c r="I333" s="49"/>
    </row>
    <row r="334" spans="2:9" x14ac:dyDescent="0.35">
      <c r="B334" s="9">
        <v>288</v>
      </c>
      <c r="C334" s="10" t="s">
        <v>394</v>
      </c>
      <c r="D334" s="10" t="s">
        <v>290</v>
      </c>
      <c r="E334" s="11" t="s">
        <v>18</v>
      </c>
      <c r="F334" s="11">
        <v>13.701000000000001</v>
      </c>
      <c r="G334" s="52"/>
      <c r="H334" s="44">
        <f t="shared" si="5"/>
        <v>0</v>
      </c>
      <c r="I334" s="49"/>
    </row>
    <row r="335" spans="2:9" x14ac:dyDescent="0.35">
      <c r="B335" s="9">
        <v>289</v>
      </c>
      <c r="C335" s="10" t="s">
        <v>394</v>
      </c>
      <c r="D335" s="10" t="s">
        <v>43</v>
      </c>
      <c r="E335" s="11" t="s">
        <v>18</v>
      </c>
      <c r="F335" s="11">
        <v>6.85</v>
      </c>
      <c r="G335" s="52"/>
      <c r="H335" s="44">
        <f t="shared" si="5"/>
        <v>0</v>
      </c>
      <c r="I335" s="49"/>
    </row>
    <row r="336" spans="2:9" ht="15.5" x14ac:dyDescent="0.35">
      <c r="B336" s="18" t="s">
        <v>376</v>
      </c>
      <c r="C336" s="15"/>
      <c r="D336" s="16" t="s">
        <v>485</v>
      </c>
      <c r="E336" s="17"/>
      <c r="F336" s="17"/>
      <c r="G336" s="57"/>
      <c r="H336" s="43">
        <f>H337</f>
        <v>0</v>
      </c>
      <c r="I336" s="51" t="s">
        <v>520</v>
      </c>
    </row>
    <row r="337" spans="2:9" x14ac:dyDescent="0.35">
      <c r="B337" s="21" t="s">
        <v>484</v>
      </c>
      <c r="C337" s="22"/>
      <c r="D337" s="23" t="s">
        <v>486</v>
      </c>
      <c r="E337" s="24"/>
      <c r="F337" s="24"/>
      <c r="G337" s="58"/>
      <c r="H337" s="46">
        <f>SUM(H338:H379)</f>
        <v>0</v>
      </c>
      <c r="I337" s="49"/>
    </row>
    <row r="338" spans="2:9" ht="31" x14ac:dyDescent="0.35">
      <c r="B338" s="9">
        <v>290</v>
      </c>
      <c r="C338" s="10" t="s">
        <v>413</v>
      </c>
      <c r="D338" s="10" t="s">
        <v>291</v>
      </c>
      <c r="E338" s="11" t="s">
        <v>16</v>
      </c>
      <c r="F338" s="11">
        <v>376.04700000000003</v>
      </c>
      <c r="G338" s="52"/>
      <c r="H338" s="44">
        <f t="shared" si="5"/>
        <v>0</v>
      </c>
      <c r="I338" s="49"/>
    </row>
    <row r="339" spans="2:9" ht="62" x14ac:dyDescent="0.35">
      <c r="B339" s="9">
        <v>291</v>
      </c>
      <c r="C339" s="10" t="s">
        <v>394</v>
      </c>
      <c r="D339" s="10" t="s">
        <v>292</v>
      </c>
      <c r="E339" s="11" t="s">
        <v>293</v>
      </c>
      <c r="F339" s="11">
        <v>2</v>
      </c>
      <c r="G339" s="52"/>
      <c r="H339" s="44">
        <f t="shared" si="5"/>
        <v>0</v>
      </c>
      <c r="I339" s="49"/>
    </row>
    <row r="340" spans="2:9" ht="31" x14ac:dyDescent="0.35">
      <c r="B340" s="9">
        <v>292</v>
      </c>
      <c r="C340" s="10" t="s">
        <v>414</v>
      </c>
      <c r="D340" s="10" t="s">
        <v>294</v>
      </c>
      <c r="E340" s="11" t="s">
        <v>16</v>
      </c>
      <c r="F340" s="11">
        <v>376.04700000000003</v>
      </c>
      <c r="G340" s="52"/>
      <c r="H340" s="44">
        <f t="shared" si="5"/>
        <v>0</v>
      </c>
      <c r="I340" s="49"/>
    </row>
    <row r="341" spans="2:9" x14ac:dyDescent="0.35">
      <c r="B341" s="9">
        <v>293</v>
      </c>
      <c r="C341" s="10" t="s">
        <v>414</v>
      </c>
      <c r="D341" s="10" t="s">
        <v>295</v>
      </c>
      <c r="E341" s="11" t="s">
        <v>16</v>
      </c>
      <c r="F341" s="11">
        <v>376.04700000000003</v>
      </c>
      <c r="G341" s="52"/>
      <c r="H341" s="44">
        <f t="shared" si="5"/>
        <v>0</v>
      </c>
      <c r="I341" s="49"/>
    </row>
    <row r="342" spans="2:9" ht="46.5" x14ac:dyDescent="0.35">
      <c r="B342" s="9">
        <v>294</v>
      </c>
      <c r="C342" s="10" t="s">
        <v>243</v>
      </c>
      <c r="D342" s="10" t="s">
        <v>244</v>
      </c>
      <c r="E342" s="11" t="s">
        <v>16</v>
      </c>
      <c r="F342" s="11">
        <v>16.260000000000002</v>
      </c>
      <c r="G342" s="52"/>
      <c r="H342" s="44">
        <f t="shared" si="5"/>
        <v>0</v>
      </c>
      <c r="I342" s="49"/>
    </row>
    <row r="343" spans="2:9" x14ac:dyDescent="0.35">
      <c r="B343" s="9">
        <v>295</v>
      </c>
      <c r="C343" s="10" t="s">
        <v>296</v>
      </c>
      <c r="D343" s="10" t="s">
        <v>297</v>
      </c>
      <c r="E343" s="11" t="s">
        <v>13</v>
      </c>
      <c r="F343" s="11">
        <v>42.44</v>
      </c>
      <c r="G343" s="52"/>
      <c r="H343" s="44">
        <f t="shared" si="5"/>
        <v>0</v>
      </c>
      <c r="I343" s="49"/>
    </row>
    <row r="344" spans="2:9" ht="31" x14ac:dyDescent="0.35">
      <c r="B344" s="9">
        <v>296</v>
      </c>
      <c r="C344" s="10" t="s">
        <v>298</v>
      </c>
      <c r="D344" s="10" t="s">
        <v>299</v>
      </c>
      <c r="E344" s="11" t="s">
        <v>13</v>
      </c>
      <c r="F344" s="11">
        <v>48</v>
      </c>
      <c r="G344" s="52"/>
      <c r="H344" s="44">
        <f t="shared" si="5"/>
        <v>0</v>
      </c>
      <c r="I344" s="49"/>
    </row>
    <row r="345" spans="2:9" ht="31" x14ac:dyDescent="0.35">
      <c r="B345" s="9">
        <v>297</v>
      </c>
      <c r="C345" s="10" t="s">
        <v>415</v>
      </c>
      <c r="D345" s="10" t="s">
        <v>300</v>
      </c>
      <c r="E345" s="11" t="s">
        <v>16</v>
      </c>
      <c r="F345" s="11">
        <v>376.04700000000003</v>
      </c>
      <c r="G345" s="52"/>
      <c r="H345" s="44">
        <f t="shared" si="5"/>
        <v>0</v>
      </c>
      <c r="I345" s="49"/>
    </row>
    <row r="346" spans="2:9" ht="31" x14ac:dyDescent="0.35">
      <c r="B346" s="9">
        <v>298</v>
      </c>
      <c r="C346" s="10" t="s">
        <v>301</v>
      </c>
      <c r="D346" s="10" t="s">
        <v>302</v>
      </c>
      <c r="E346" s="11" t="s">
        <v>13</v>
      </c>
      <c r="F346" s="11">
        <v>357.58</v>
      </c>
      <c r="G346" s="52"/>
      <c r="H346" s="44">
        <f t="shared" si="5"/>
        <v>0</v>
      </c>
      <c r="I346" s="49"/>
    </row>
    <row r="347" spans="2:9" ht="31" x14ac:dyDescent="0.35">
      <c r="B347" s="9">
        <v>299</v>
      </c>
      <c r="C347" s="10" t="s">
        <v>301</v>
      </c>
      <c r="D347" s="10" t="s">
        <v>303</v>
      </c>
      <c r="E347" s="11" t="s">
        <v>13</v>
      </c>
      <c r="F347" s="11">
        <v>67.5</v>
      </c>
      <c r="G347" s="52"/>
      <c r="H347" s="44">
        <f t="shared" si="5"/>
        <v>0</v>
      </c>
      <c r="I347" s="49"/>
    </row>
    <row r="348" spans="2:9" ht="31" x14ac:dyDescent="0.35">
      <c r="B348" s="9">
        <v>300</v>
      </c>
      <c r="C348" s="10" t="s">
        <v>304</v>
      </c>
      <c r="D348" s="10" t="s">
        <v>305</v>
      </c>
      <c r="E348" s="11" t="s">
        <v>13</v>
      </c>
      <c r="F348" s="11">
        <v>15.74</v>
      </c>
      <c r="G348" s="52"/>
      <c r="H348" s="44">
        <f t="shared" si="5"/>
        <v>0</v>
      </c>
      <c r="I348" s="49"/>
    </row>
    <row r="349" spans="2:9" ht="31" x14ac:dyDescent="0.35">
      <c r="B349" s="9">
        <v>301</v>
      </c>
      <c r="C349" s="10" t="s">
        <v>306</v>
      </c>
      <c r="D349" s="10" t="s">
        <v>307</v>
      </c>
      <c r="E349" s="11" t="s">
        <v>13</v>
      </c>
      <c r="F349" s="11">
        <v>8.4</v>
      </c>
      <c r="G349" s="52"/>
      <c r="H349" s="44">
        <f t="shared" si="5"/>
        <v>0</v>
      </c>
      <c r="I349" s="49"/>
    </row>
    <row r="350" spans="2:9" ht="31" x14ac:dyDescent="0.35">
      <c r="B350" s="9">
        <v>302</v>
      </c>
      <c r="C350" s="10" t="s">
        <v>301</v>
      </c>
      <c r="D350" s="10" t="s">
        <v>308</v>
      </c>
      <c r="E350" s="11" t="s">
        <v>13</v>
      </c>
      <c r="F350" s="11">
        <v>190.55</v>
      </c>
      <c r="G350" s="52"/>
      <c r="H350" s="44">
        <f t="shared" si="5"/>
        <v>0</v>
      </c>
      <c r="I350" s="49"/>
    </row>
    <row r="351" spans="2:9" ht="31" x14ac:dyDescent="0.35">
      <c r="B351" s="9">
        <v>303</v>
      </c>
      <c r="C351" s="10" t="s">
        <v>309</v>
      </c>
      <c r="D351" s="10" t="s">
        <v>310</v>
      </c>
      <c r="E351" s="11" t="s">
        <v>13</v>
      </c>
      <c r="F351" s="11">
        <v>73.8</v>
      </c>
      <c r="G351" s="52"/>
      <c r="H351" s="44">
        <f t="shared" si="5"/>
        <v>0</v>
      </c>
      <c r="I351" s="49"/>
    </row>
    <row r="352" spans="2:9" ht="31" x14ac:dyDescent="0.35">
      <c r="B352" s="9">
        <v>304</v>
      </c>
      <c r="C352" s="10" t="s">
        <v>309</v>
      </c>
      <c r="D352" s="10" t="s">
        <v>311</v>
      </c>
      <c r="E352" s="11" t="s">
        <v>13</v>
      </c>
      <c r="F352" s="11">
        <v>41.8</v>
      </c>
      <c r="G352" s="52"/>
      <c r="H352" s="44">
        <f t="shared" si="5"/>
        <v>0</v>
      </c>
      <c r="I352" s="49"/>
    </row>
    <row r="353" spans="2:9" ht="31" x14ac:dyDescent="0.35">
      <c r="B353" s="9">
        <v>305</v>
      </c>
      <c r="C353" s="10" t="s">
        <v>309</v>
      </c>
      <c r="D353" s="10" t="s">
        <v>312</v>
      </c>
      <c r="E353" s="11" t="s">
        <v>13</v>
      </c>
      <c r="F353" s="11">
        <v>12</v>
      </c>
      <c r="G353" s="52"/>
      <c r="H353" s="44">
        <f t="shared" si="5"/>
        <v>0</v>
      </c>
      <c r="I353" s="49"/>
    </row>
    <row r="354" spans="2:9" ht="31" x14ac:dyDescent="0.35">
      <c r="B354" s="9">
        <v>306</v>
      </c>
      <c r="C354" s="10" t="s">
        <v>313</v>
      </c>
      <c r="D354" s="10" t="s">
        <v>314</v>
      </c>
      <c r="E354" s="11" t="s">
        <v>13</v>
      </c>
      <c r="F354" s="11">
        <v>40.6</v>
      </c>
      <c r="G354" s="52"/>
      <c r="H354" s="44">
        <f t="shared" si="5"/>
        <v>0</v>
      </c>
      <c r="I354" s="49"/>
    </row>
    <row r="355" spans="2:9" ht="31" x14ac:dyDescent="0.35">
      <c r="B355" s="9">
        <v>307</v>
      </c>
      <c r="C355" s="10" t="s">
        <v>315</v>
      </c>
      <c r="D355" s="10" t="s">
        <v>316</v>
      </c>
      <c r="E355" s="11" t="s">
        <v>13</v>
      </c>
      <c r="F355" s="11">
        <v>12.32</v>
      </c>
      <c r="G355" s="52"/>
      <c r="H355" s="44">
        <f t="shared" si="5"/>
        <v>0</v>
      </c>
      <c r="I355" s="49"/>
    </row>
    <row r="356" spans="2:9" ht="31" x14ac:dyDescent="0.35">
      <c r="B356" s="9">
        <v>308</v>
      </c>
      <c r="C356" s="10" t="s">
        <v>247</v>
      </c>
      <c r="D356" s="10" t="s">
        <v>317</v>
      </c>
      <c r="E356" s="11" t="s">
        <v>16</v>
      </c>
      <c r="F356" s="11">
        <v>2.1840000000000002</v>
      </c>
      <c r="G356" s="52"/>
      <c r="H356" s="44">
        <f t="shared" si="5"/>
        <v>0</v>
      </c>
      <c r="I356" s="49"/>
    </row>
    <row r="357" spans="2:9" ht="31" x14ac:dyDescent="0.35">
      <c r="B357" s="9">
        <v>309</v>
      </c>
      <c r="C357" s="10" t="s">
        <v>318</v>
      </c>
      <c r="D357" s="10" t="s">
        <v>319</v>
      </c>
      <c r="E357" s="11" t="s">
        <v>8</v>
      </c>
      <c r="F357" s="11">
        <v>1</v>
      </c>
      <c r="G357" s="52"/>
      <c r="H357" s="44">
        <f t="shared" si="5"/>
        <v>0</v>
      </c>
      <c r="I357" s="49"/>
    </row>
    <row r="358" spans="2:9" ht="31" x14ac:dyDescent="0.35">
      <c r="B358" s="9">
        <v>310</v>
      </c>
      <c r="C358" s="10" t="s">
        <v>320</v>
      </c>
      <c r="D358" s="10" t="s">
        <v>321</v>
      </c>
      <c r="E358" s="11" t="s">
        <v>8</v>
      </c>
      <c r="F358" s="11">
        <v>3</v>
      </c>
      <c r="G358" s="52"/>
      <c r="H358" s="44">
        <f t="shared" si="5"/>
        <v>0</v>
      </c>
      <c r="I358" s="49"/>
    </row>
    <row r="359" spans="2:9" x14ac:dyDescent="0.35">
      <c r="B359" s="9">
        <v>311</v>
      </c>
      <c r="C359" s="10" t="s">
        <v>322</v>
      </c>
      <c r="D359" s="10" t="s">
        <v>323</v>
      </c>
      <c r="E359" s="11" t="s">
        <v>16</v>
      </c>
      <c r="F359" s="11">
        <v>376.04700000000003</v>
      </c>
      <c r="G359" s="52"/>
      <c r="H359" s="44">
        <f t="shared" si="5"/>
        <v>0</v>
      </c>
      <c r="I359" s="49"/>
    </row>
    <row r="360" spans="2:9" ht="31" x14ac:dyDescent="0.35">
      <c r="B360" s="9">
        <v>312</v>
      </c>
      <c r="C360" s="10" t="s">
        <v>324</v>
      </c>
      <c r="D360" s="10" t="s">
        <v>325</v>
      </c>
      <c r="E360" s="11" t="s">
        <v>16</v>
      </c>
      <c r="F360" s="11">
        <v>376.04700000000003</v>
      </c>
      <c r="G360" s="52"/>
      <c r="H360" s="44">
        <f t="shared" si="5"/>
        <v>0</v>
      </c>
      <c r="I360" s="49"/>
    </row>
    <row r="361" spans="2:9" ht="31" x14ac:dyDescent="0.35">
      <c r="B361" s="9">
        <v>313</v>
      </c>
      <c r="C361" s="10" t="s">
        <v>326</v>
      </c>
      <c r="D361" s="10" t="s">
        <v>327</v>
      </c>
      <c r="E361" s="11" t="s">
        <v>16</v>
      </c>
      <c r="F361" s="11">
        <v>16.225000000000001</v>
      </c>
      <c r="G361" s="52"/>
      <c r="H361" s="44">
        <f t="shared" si="5"/>
        <v>0</v>
      </c>
      <c r="I361" s="49"/>
    </row>
    <row r="362" spans="2:9" x14ac:dyDescent="0.35">
      <c r="B362" s="9">
        <v>314</v>
      </c>
      <c r="C362" s="10" t="s">
        <v>328</v>
      </c>
      <c r="D362" s="10" t="s">
        <v>329</v>
      </c>
      <c r="E362" s="11" t="s">
        <v>13</v>
      </c>
      <c r="F362" s="11">
        <v>42.44</v>
      </c>
      <c r="G362" s="52"/>
      <c r="H362" s="44">
        <f t="shared" si="5"/>
        <v>0</v>
      </c>
      <c r="I362" s="49"/>
    </row>
    <row r="363" spans="2:9" x14ac:dyDescent="0.35">
      <c r="B363" s="9">
        <v>315</v>
      </c>
      <c r="C363" s="10" t="s">
        <v>330</v>
      </c>
      <c r="D363" s="10" t="s">
        <v>331</v>
      </c>
      <c r="E363" s="11" t="s">
        <v>8</v>
      </c>
      <c r="F363" s="11">
        <v>4</v>
      </c>
      <c r="G363" s="52"/>
      <c r="H363" s="44">
        <f t="shared" si="5"/>
        <v>0</v>
      </c>
      <c r="I363" s="49"/>
    </row>
    <row r="364" spans="2:9" x14ac:dyDescent="0.35">
      <c r="B364" s="9">
        <v>316</v>
      </c>
      <c r="C364" s="10" t="s">
        <v>332</v>
      </c>
      <c r="D364" s="10" t="s">
        <v>333</v>
      </c>
      <c r="E364" s="11" t="s">
        <v>13</v>
      </c>
      <c r="F364" s="11">
        <v>48</v>
      </c>
      <c r="G364" s="52"/>
      <c r="H364" s="44">
        <f t="shared" si="5"/>
        <v>0</v>
      </c>
      <c r="I364" s="49"/>
    </row>
    <row r="365" spans="2:9" ht="31" x14ac:dyDescent="0.35">
      <c r="B365" s="9">
        <v>317</v>
      </c>
      <c r="C365" s="10" t="s">
        <v>334</v>
      </c>
      <c r="D365" s="10" t="s">
        <v>335</v>
      </c>
      <c r="E365" s="11" t="s">
        <v>16</v>
      </c>
      <c r="F365" s="11">
        <v>376.04700000000003</v>
      </c>
      <c r="G365" s="52"/>
      <c r="H365" s="44">
        <f t="shared" si="5"/>
        <v>0</v>
      </c>
      <c r="I365" s="49"/>
    </row>
    <row r="366" spans="2:9" ht="31" x14ac:dyDescent="0.35">
      <c r="B366" s="9">
        <v>318</v>
      </c>
      <c r="C366" s="10" t="s">
        <v>334</v>
      </c>
      <c r="D366" s="10" t="s">
        <v>336</v>
      </c>
      <c r="E366" s="11" t="s">
        <v>16</v>
      </c>
      <c r="F366" s="11">
        <v>376.04700000000003</v>
      </c>
      <c r="G366" s="52"/>
      <c r="H366" s="44">
        <f t="shared" si="5"/>
        <v>0</v>
      </c>
      <c r="I366" s="49"/>
    </row>
    <row r="367" spans="2:9" x14ac:dyDescent="0.35">
      <c r="B367" s="9">
        <v>319</v>
      </c>
      <c r="C367" s="10" t="s">
        <v>416</v>
      </c>
      <c r="D367" s="10" t="s">
        <v>337</v>
      </c>
      <c r="E367" s="11" t="s">
        <v>16</v>
      </c>
      <c r="F367" s="11">
        <v>376.04700000000003</v>
      </c>
      <c r="G367" s="52"/>
      <c r="H367" s="44">
        <f t="shared" si="5"/>
        <v>0</v>
      </c>
      <c r="I367" s="49"/>
    </row>
    <row r="368" spans="2:9" x14ac:dyDescent="0.35">
      <c r="B368" s="9">
        <v>320</v>
      </c>
      <c r="C368" s="10" t="s">
        <v>334</v>
      </c>
      <c r="D368" s="10" t="s">
        <v>338</v>
      </c>
      <c r="E368" s="11" t="s">
        <v>13</v>
      </c>
      <c r="F368" s="11">
        <v>350.97</v>
      </c>
      <c r="G368" s="52"/>
      <c r="H368" s="44">
        <f t="shared" si="5"/>
        <v>0</v>
      </c>
      <c r="I368" s="49"/>
    </row>
    <row r="369" spans="2:9" x14ac:dyDescent="0.35">
      <c r="B369" s="9">
        <v>321</v>
      </c>
      <c r="C369" s="10" t="s">
        <v>339</v>
      </c>
      <c r="D369" s="10" t="s">
        <v>340</v>
      </c>
      <c r="E369" s="11" t="s">
        <v>16</v>
      </c>
      <c r="F369" s="11">
        <v>376.04700000000003</v>
      </c>
      <c r="G369" s="52"/>
      <c r="H369" s="44">
        <f t="shared" si="5"/>
        <v>0</v>
      </c>
      <c r="I369" s="49"/>
    </row>
    <row r="370" spans="2:9" ht="46.5" x14ac:dyDescent="0.35">
      <c r="B370" s="9">
        <v>322</v>
      </c>
      <c r="C370" s="10" t="s">
        <v>341</v>
      </c>
      <c r="D370" s="10" t="s">
        <v>342</v>
      </c>
      <c r="E370" s="11" t="s">
        <v>16</v>
      </c>
      <c r="F370" s="11">
        <v>376.04700000000003</v>
      </c>
      <c r="G370" s="52"/>
      <c r="H370" s="44">
        <f t="shared" ref="H370:H393" si="6">F370*G370</f>
        <v>0</v>
      </c>
      <c r="I370" s="49"/>
    </row>
    <row r="371" spans="2:9" ht="62" x14ac:dyDescent="0.35">
      <c r="B371" s="9">
        <v>323</v>
      </c>
      <c r="C371" s="10" t="s">
        <v>343</v>
      </c>
      <c r="D371" s="10" t="s">
        <v>344</v>
      </c>
      <c r="E371" s="11" t="s">
        <v>16</v>
      </c>
      <c r="F371" s="11">
        <v>376.04700000000003</v>
      </c>
      <c r="G371" s="52"/>
      <c r="H371" s="44">
        <f t="shared" si="6"/>
        <v>0</v>
      </c>
      <c r="I371" s="49"/>
    </row>
    <row r="372" spans="2:9" x14ac:dyDescent="0.35">
      <c r="B372" s="9">
        <v>324</v>
      </c>
      <c r="C372" s="10" t="s">
        <v>339</v>
      </c>
      <c r="D372" s="10" t="s">
        <v>345</v>
      </c>
      <c r="E372" s="11" t="s">
        <v>16</v>
      </c>
      <c r="F372" s="11">
        <v>376.04700000000003</v>
      </c>
      <c r="G372" s="52"/>
      <c r="H372" s="44">
        <f t="shared" si="6"/>
        <v>0</v>
      </c>
      <c r="I372" s="49"/>
    </row>
    <row r="373" spans="2:9" ht="46.5" x14ac:dyDescent="0.35">
      <c r="B373" s="9">
        <v>325</v>
      </c>
      <c r="C373" s="10" t="s">
        <v>417</v>
      </c>
      <c r="D373" s="10" t="s">
        <v>346</v>
      </c>
      <c r="E373" s="11" t="s">
        <v>16</v>
      </c>
      <c r="F373" s="11">
        <v>376.04700000000003</v>
      </c>
      <c r="G373" s="52"/>
      <c r="H373" s="44">
        <f t="shared" si="6"/>
        <v>0</v>
      </c>
      <c r="I373" s="49"/>
    </row>
    <row r="374" spans="2:9" x14ac:dyDescent="0.35">
      <c r="B374" s="9">
        <v>326</v>
      </c>
      <c r="C374" s="10" t="s">
        <v>17</v>
      </c>
      <c r="D374" s="10" t="s">
        <v>242</v>
      </c>
      <c r="E374" s="11" t="s">
        <v>18</v>
      </c>
      <c r="F374" s="11">
        <v>29.34</v>
      </c>
      <c r="G374" s="52"/>
      <c r="H374" s="44">
        <f t="shared" si="6"/>
        <v>0</v>
      </c>
      <c r="I374" s="49"/>
    </row>
    <row r="375" spans="2:9" ht="31" x14ac:dyDescent="0.35">
      <c r="B375" s="9">
        <v>327</v>
      </c>
      <c r="C375" s="10" t="s">
        <v>21</v>
      </c>
      <c r="D375" s="10" t="s">
        <v>41</v>
      </c>
      <c r="E375" s="11" t="s">
        <v>18</v>
      </c>
      <c r="F375" s="11">
        <v>29.34</v>
      </c>
      <c r="G375" s="52"/>
      <c r="H375" s="44">
        <f t="shared" si="6"/>
        <v>0</v>
      </c>
      <c r="I375" s="49"/>
    </row>
    <row r="376" spans="2:9" ht="31" x14ac:dyDescent="0.35">
      <c r="B376" s="9">
        <v>328</v>
      </c>
      <c r="C376" s="10" t="s">
        <v>23</v>
      </c>
      <c r="D376" s="10" t="s">
        <v>82</v>
      </c>
      <c r="E376" s="11" t="s">
        <v>18</v>
      </c>
      <c r="F376" s="11">
        <v>29.34</v>
      </c>
      <c r="G376" s="52"/>
      <c r="H376" s="44">
        <f t="shared" si="6"/>
        <v>0</v>
      </c>
      <c r="I376" s="49"/>
    </row>
    <row r="377" spans="2:9" ht="31" x14ac:dyDescent="0.35">
      <c r="B377" s="9">
        <v>329</v>
      </c>
      <c r="C377" s="10" t="s">
        <v>25</v>
      </c>
      <c r="D377" s="10" t="s">
        <v>395</v>
      </c>
      <c r="E377" s="11" t="s">
        <v>18</v>
      </c>
      <c r="F377" s="11">
        <v>29.34</v>
      </c>
      <c r="G377" s="52"/>
      <c r="H377" s="44">
        <f t="shared" si="6"/>
        <v>0</v>
      </c>
      <c r="I377" s="49"/>
    </row>
    <row r="378" spans="2:9" x14ac:dyDescent="0.35">
      <c r="B378" s="9">
        <v>330</v>
      </c>
      <c r="C378" s="10" t="s">
        <v>394</v>
      </c>
      <c r="D378" s="10" t="s">
        <v>43</v>
      </c>
      <c r="E378" s="11" t="s">
        <v>18</v>
      </c>
      <c r="F378" s="11">
        <v>7.5209999999999999</v>
      </c>
      <c r="G378" s="52"/>
      <c r="H378" s="44">
        <f t="shared" si="6"/>
        <v>0</v>
      </c>
      <c r="I378" s="49"/>
    </row>
    <row r="379" spans="2:9" x14ac:dyDescent="0.35">
      <c r="B379" s="9">
        <v>331</v>
      </c>
      <c r="C379" s="10" t="s">
        <v>394</v>
      </c>
      <c r="D379" s="10" t="s">
        <v>42</v>
      </c>
      <c r="E379" s="11" t="s">
        <v>18</v>
      </c>
      <c r="F379" s="11">
        <v>21.818999999999999</v>
      </c>
      <c r="G379" s="52"/>
      <c r="H379" s="44">
        <f t="shared" si="6"/>
        <v>0</v>
      </c>
      <c r="I379" s="49"/>
    </row>
    <row r="380" spans="2:9" ht="31" x14ac:dyDescent="0.35">
      <c r="B380" s="18" t="s">
        <v>377</v>
      </c>
      <c r="C380" s="15"/>
      <c r="D380" s="16" t="s">
        <v>488</v>
      </c>
      <c r="E380" s="17"/>
      <c r="F380" s="17"/>
      <c r="G380" s="57"/>
      <c r="H380" s="43">
        <f>H381+H388</f>
        <v>0</v>
      </c>
      <c r="I380" s="51" t="s">
        <v>521</v>
      </c>
    </row>
    <row r="381" spans="2:9" x14ac:dyDescent="0.35">
      <c r="B381" s="21" t="s">
        <v>487</v>
      </c>
      <c r="C381" s="22"/>
      <c r="D381" s="23" t="s">
        <v>489</v>
      </c>
      <c r="E381" s="24"/>
      <c r="F381" s="24"/>
      <c r="G381" s="58"/>
      <c r="H381" s="46">
        <f>SUM(H382:H387)</f>
        <v>0</v>
      </c>
      <c r="I381" s="49"/>
    </row>
    <row r="382" spans="2:9" ht="46.5" x14ac:dyDescent="0.35">
      <c r="B382" s="9">
        <v>332</v>
      </c>
      <c r="C382" s="10" t="s">
        <v>347</v>
      </c>
      <c r="D382" s="10" t="s">
        <v>348</v>
      </c>
      <c r="E382" s="11" t="s">
        <v>13</v>
      </c>
      <c r="F382" s="11">
        <v>112.95</v>
      </c>
      <c r="G382" s="52"/>
      <c r="H382" s="44">
        <f t="shared" si="6"/>
        <v>0</v>
      </c>
      <c r="I382" s="49"/>
    </row>
    <row r="383" spans="2:9" x14ac:dyDescent="0.35">
      <c r="B383" s="9">
        <v>333</v>
      </c>
      <c r="C383" s="10" t="s">
        <v>349</v>
      </c>
      <c r="D383" s="10" t="s">
        <v>350</v>
      </c>
      <c r="E383" s="11" t="s">
        <v>351</v>
      </c>
      <c r="F383" s="11">
        <v>2</v>
      </c>
      <c r="G383" s="52"/>
      <c r="H383" s="44">
        <f t="shared" si="6"/>
        <v>0</v>
      </c>
      <c r="I383" s="49"/>
    </row>
    <row r="384" spans="2:9" ht="31" x14ac:dyDescent="0.35">
      <c r="B384" s="9">
        <v>334</v>
      </c>
      <c r="C384" s="10" t="s">
        <v>352</v>
      </c>
      <c r="D384" s="10" t="s">
        <v>353</v>
      </c>
      <c r="E384" s="11" t="s">
        <v>8</v>
      </c>
      <c r="F384" s="11">
        <v>4</v>
      </c>
      <c r="G384" s="52"/>
      <c r="H384" s="44">
        <f t="shared" si="6"/>
        <v>0</v>
      </c>
      <c r="I384" s="49"/>
    </row>
    <row r="385" spans="2:9" ht="62" x14ac:dyDescent="0.35">
      <c r="B385" s="9">
        <v>335</v>
      </c>
      <c r="C385" s="10" t="s">
        <v>354</v>
      </c>
      <c r="D385" s="10" t="s">
        <v>355</v>
      </c>
      <c r="E385" s="11" t="s">
        <v>13</v>
      </c>
      <c r="F385" s="11">
        <v>50.4</v>
      </c>
      <c r="G385" s="52"/>
      <c r="H385" s="44">
        <f t="shared" si="6"/>
        <v>0</v>
      </c>
      <c r="I385" s="49"/>
    </row>
    <row r="386" spans="2:9" x14ac:dyDescent="0.35">
      <c r="B386" s="9">
        <v>336</v>
      </c>
      <c r="C386" s="10" t="s">
        <v>356</v>
      </c>
      <c r="D386" s="10" t="s">
        <v>357</v>
      </c>
      <c r="E386" s="11" t="s">
        <v>8</v>
      </c>
      <c r="F386" s="11">
        <v>4</v>
      </c>
      <c r="G386" s="52"/>
      <c r="H386" s="44">
        <f t="shared" si="6"/>
        <v>0</v>
      </c>
      <c r="I386" s="49"/>
    </row>
    <row r="387" spans="2:9" x14ac:dyDescent="0.35">
      <c r="B387" s="9">
        <v>337</v>
      </c>
      <c r="C387" s="10" t="s">
        <v>418</v>
      </c>
      <c r="D387" s="13" t="s">
        <v>507</v>
      </c>
      <c r="E387" s="11" t="s">
        <v>358</v>
      </c>
      <c r="F387" s="11">
        <v>4</v>
      </c>
      <c r="G387" s="52"/>
      <c r="H387" s="44">
        <f t="shared" si="6"/>
        <v>0</v>
      </c>
      <c r="I387" s="49"/>
    </row>
    <row r="388" spans="2:9" x14ac:dyDescent="0.35">
      <c r="B388" s="21" t="s">
        <v>490</v>
      </c>
      <c r="C388" s="22"/>
      <c r="D388" s="23" t="s">
        <v>491</v>
      </c>
      <c r="E388" s="24"/>
      <c r="F388" s="24"/>
      <c r="G388" s="58"/>
      <c r="H388" s="46">
        <f>SUM(H389:H393)</f>
        <v>0</v>
      </c>
      <c r="I388" s="49"/>
    </row>
    <row r="389" spans="2:9" ht="31" x14ac:dyDescent="0.35">
      <c r="B389" s="9">
        <v>338</v>
      </c>
      <c r="C389" s="10" t="s">
        <v>359</v>
      </c>
      <c r="D389" s="10" t="s">
        <v>360</v>
      </c>
      <c r="E389" s="11" t="s">
        <v>13</v>
      </c>
      <c r="F389" s="11">
        <v>88.94</v>
      </c>
      <c r="G389" s="52"/>
      <c r="H389" s="44">
        <f t="shared" si="6"/>
        <v>0</v>
      </c>
      <c r="I389" s="49"/>
    </row>
    <row r="390" spans="2:9" ht="46.5" x14ac:dyDescent="0.35">
      <c r="B390" s="9">
        <v>339</v>
      </c>
      <c r="C390" s="10" t="s">
        <v>359</v>
      </c>
      <c r="D390" s="10" t="s">
        <v>361</v>
      </c>
      <c r="E390" s="11" t="s">
        <v>13</v>
      </c>
      <c r="F390" s="11">
        <v>4</v>
      </c>
      <c r="G390" s="52"/>
      <c r="H390" s="44">
        <f t="shared" si="6"/>
        <v>0</v>
      </c>
      <c r="I390" s="49"/>
    </row>
    <row r="391" spans="2:9" x14ac:dyDescent="0.35">
      <c r="B391" s="9">
        <v>340</v>
      </c>
      <c r="C391" s="10" t="s">
        <v>419</v>
      </c>
      <c r="D391" s="10" t="s">
        <v>362</v>
      </c>
      <c r="E391" s="11" t="s">
        <v>363</v>
      </c>
      <c r="F391" s="11">
        <v>1</v>
      </c>
      <c r="G391" s="52"/>
      <c r="H391" s="44">
        <f t="shared" si="6"/>
        <v>0</v>
      </c>
      <c r="I391" s="49"/>
    </row>
    <row r="392" spans="2:9" x14ac:dyDescent="0.35">
      <c r="B392" s="9">
        <v>341</v>
      </c>
      <c r="C392" s="10" t="s">
        <v>419</v>
      </c>
      <c r="D392" s="10" t="s">
        <v>364</v>
      </c>
      <c r="E392" s="11" t="s">
        <v>363</v>
      </c>
      <c r="F392" s="11">
        <v>1</v>
      </c>
      <c r="G392" s="52"/>
      <c r="H392" s="44">
        <f t="shared" si="6"/>
        <v>0</v>
      </c>
      <c r="I392" s="49"/>
    </row>
    <row r="393" spans="2:9" x14ac:dyDescent="0.35">
      <c r="B393" s="9">
        <v>342</v>
      </c>
      <c r="C393" s="10" t="s">
        <v>418</v>
      </c>
      <c r="D393" s="13" t="s">
        <v>507</v>
      </c>
      <c r="E393" s="11" t="s">
        <v>358</v>
      </c>
      <c r="F393" s="11">
        <v>1</v>
      </c>
      <c r="G393" s="52"/>
      <c r="H393" s="44">
        <f t="shared" si="6"/>
        <v>0</v>
      </c>
      <c r="I393" s="49"/>
    </row>
    <row r="394" spans="2:9" x14ac:dyDescent="0.45">
      <c r="E394" s="61" t="s">
        <v>424</v>
      </c>
      <c r="F394" s="61"/>
      <c r="G394" s="61"/>
      <c r="H394" s="54">
        <f>H8+H24+H35+H47+H73+H110+H124+H292+H308+H336+H380</f>
        <v>0</v>
      </c>
      <c r="I394" s="53">
        <v>1</v>
      </c>
    </row>
    <row r="395" spans="2:9" x14ac:dyDescent="0.35">
      <c r="E395" s="61" t="s">
        <v>425</v>
      </c>
      <c r="F395" s="61"/>
      <c r="G395" s="61"/>
      <c r="H395" s="55">
        <f>H394*0.23</f>
        <v>0</v>
      </c>
    </row>
    <row r="396" spans="2:9" x14ac:dyDescent="0.45">
      <c r="E396" s="61" t="s">
        <v>426</v>
      </c>
      <c r="F396" s="61"/>
      <c r="G396" s="61"/>
      <c r="H396" s="54">
        <f>H394+H395</f>
        <v>0</v>
      </c>
    </row>
  </sheetData>
  <sheetProtection algorithmName="SHA-512" hashValue="r9N0pwKKK4CYhVVCaDE7PdW/k/z3CeilmkJgovJ1JtQB7EpEr+qEWyfFXsX6K7CUMDiM0nZeqYQWjAk+oRdpfw==" saltValue="hqe6hiVSZCqv2LqLaTbfBw==" spinCount="100000" sheet="1"/>
  <protectedRanges>
    <protectedRange sqref="G9:G393" name="Rozstęp1"/>
  </protectedRanges>
  <mergeCells count="5">
    <mergeCell ref="E394:G394"/>
    <mergeCell ref="E395:G395"/>
    <mergeCell ref="E396:G396"/>
    <mergeCell ref="B4:I4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Kosztorys_ofertowy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Hevelianum</dc:creator>
  <cp:lastModifiedBy>Hevelianum Hevelianum</cp:lastModifiedBy>
  <dcterms:created xsi:type="dcterms:W3CDTF">2024-11-27T10:24:41Z</dcterms:created>
  <dcterms:modified xsi:type="dcterms:W3CDTF">2025-03-06T09:39:45Z</dcterms:modified>
</cp:coreProperties>
</file>