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natal\Downloads\"/>
    </mc:Choice>
  </mc:AlternateContent>
  <xr:revisionPtr revIDLastSave="0" documentId="13_ncr:1_{FD1C93B2-4CF7-4348-85A9-A847D8FD802E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1" l="1"/>
  <c r="D55" i="1" s="1"/>
  <c r="E53" i="1"/>
  <c r="E50" i="1"/>
  <c r="D49" i="1" s="1"/>
  <c r="E46" i="1"/>
  <c r="D45" i="1" s="1"/>
  <c r="E43" i="1"/>
  <c r="D40" i="1" s="1"/>
  <c r="E37" i="1"/>
  <c r="D34" i="1" s="1"/>
  <c r="E29" i="1"/>
  <c r="D26" i="1" s="1"/>
  <c r="E20" i="1"/>
  <c r="D13" i="1" s="1"/>
  <c r="E7" i="1"/>
  <c r="D6" i="1" s="1"/>
  <c r="D25" i="1" l="1"/>
  <c r="D19" i="1"/>
  <c r="D20" i="1"/>
  <c r="D11" i="1"/>
  <c r="D16" i="1"/>
  <c r="D12" i="1"/>
  <c r="D46" i="1"/>
  <c r="D48" i="1"/>
  <c r="D33" i="1"/>
  <c r="D32" i="1"/>
  <c r="D18" i="1"/>
  <c r="D10" i="1"/>
  <c r="D23" i="1"/>
  <c r="D39" i="1"/>
  <c r="D50" i="1"/>
  <c r="D24" i="1"/>
  <c r="D17" i="1"/>
  <c r="D22" i="1"/>
  <c r="D31" i="1"/>
  <c r="D43" i="1"/>
  <c r="D54" i="1"/>
  <c r="D42" i="1"/>
  <c r="D15" i="1"/>
  <c r="D28" i="1"/>
  <c r="D36" i="1"/>
  <c r="D41" i="1"/>
  <c r="D57" i="1"/>
  <c r="E58" i="1"/>
  <c r="D29" i="1"/>
  <c r="D37" i="1"/>
  <c r="D14" i="1"/>
  <c r="D27" i="1"/>
  <c r="D35" i="1"/>
  <c r="D56" i="1"/>
  <c r="D9" i="1"/>
  <c r="D52" i="1"/>
  <c r="D53" i="1"/>
</calcChain>
</file>

<file path=xl/sharedStrings.xml><?xml version="1.0" encoding="utf-8"?>
<sst xmlns="http://schemas.openxmlformats.org/spreadsheetml/2006/main" count="107" uniqueCount="105">
  <si>
    <t xml:space="preserve">OPIS WYBRANEJ TECHNOLOGII: </t>
  </si>
  <si>
    <t>Lp.</t>
  </si>
  <si>
    <t>Nazwa elementu budynku</t>
  </si>
  <si>
    <t>Do wykonania</t>
  </si>
  <si>
    <t>Udział procentowy elementu</t>
  </si>
  <si>
    <t>Wartość robót</t>
  </si>
  <si>
    <t>%</t>
  </si>
  <si>
    <t>zł</t>
  </si>
  <si>
    <t>I.0</t>
  </si>
  <si>
    <t>ROBOTY PRZYGOTOWAWCZE</t>
  </si>
  <si>
    <t>1.0</t>
  </si>
  <si>
    <t>Roboty przygotowawcze</t>
  </si>
  <si>
    <t>ROBOTY PRZYTOWAWCZE ŁĄCZNIE</t>
  </si>
  <si>
    <t>II.0</t>
  </si>
  <si>
    <t>ROBOTY BUDOWLANE ‐ STAN SUROWY</t>
  </si>
  <si>
    <t>3.0</t>
  </si>
  <si>
    <t>Roboty ziemne</t>
  </si>
  <si>
    <t>4.0</t>
  </si>
  <si>
    <t>Fundamenty</t>
  </si>
  <si>
    <t>5.0</t>
  </si>
  <si>
    <t>Izolacje</t>
  </si>
  <si>
    <t>6.0</t>
  </si>
  <si>
    <t>Ściany konstrukcyjne</t>
  </si>
  <si>
    <t>7.0</t>
  </si>
  <si>
    <t>Ściany działowe</t>
  </si>
  <si>
    <t>8.0</t>
  </si>
  <si>
    <t>Stropy</t>
  </si>
  <si>
    <t>9.0</t>
  </si>
  <si>
    <t>Schody i podesty</t>
  </si>
  <si>
    <t>10.0</t>
  </si>
  <si>
    <t>Elementy kowalsko ślusarskie</t>
  </si>
  <si>
    <t>11.0</t>
  </si>
  <si>
    <t>Konstrukcja dachu</t>
  </si>
  <si>
    <t>12.0</t>
  </si>
  <si>
    <t>Pokrycie</t>
  </si>
  <si>
    <t>13.0</t>
  </si>
  <si>
    <t>Obróbki blacharskie</t>
  </si>
  <si>
    <t>ROBOTY BUDOWLANE‐ STAN SUROWY ŁĄCZNIE</t>
  </si>
  <si>
    <t>III.0</t>
  </si>
  <si>
    <t>ROBOTY BUDOWLANE ‐ STAN 
 WYKOŃCZENIOWY</t>
  </si>
  <si>
    <t>14.0</t>
  </si>
  <si>
    <t>Tynki wewnętrzne</t>
  </si>
  <si>
    <t>15.0</t>
  </si>
  <si>
    <t>Tynki zewnętrzne</t>
  </si>
  <si>
    <t>16.0</t>
  </si>
  <si>
    <t>Stolarka okienna</t>
  </si>
  <si>
    <t>17.0</t>
  </si>
  <si>
    <t>Stolarka drzwiowa</t>
  </si>
  <si>
    <t>18.0</t>
  </si>
  <si>
    <t>Podłogi i posadzki</t>
  </si>
  <si>
    <t>19.0</t>
  </si>
  <si>
    <t>Malowanie ścian i sufitów</t>
  </si>
  <si>
    <t>20.0</t>
  </si>
  <si>
    <t>Malowanie olejne</t>
  </si>
  <si>
    <t>ROBOTY BUDOWLANE STAN 
 WYKOŃCZENIOWY ŁĄCZNIE</t>
  </si>
  <si>
    <t>IV.0</t>
  </si>
  <si>
    <t>INSTALACJE SANITARNE</t>
  </si>
  <si>
    <t>21.0</t>
  </si>
  <si>
    <t>Co /ruraż/</t>
  </si>
  <si>
    <t>22.0</t>
  </si>
  <si>
    <t>23.0</t>
  </si>
  <si>
    <t>Wod‐kan /ruraż/</t>
  </si>
  <si>
    <t>24.0</t>
  </si>
  <si>
    <t>Wod‐kan /armatura/</t>
  </si>
  <si>
    <t>25.0</t>
  </si>
  <si>
    <t>Instalacja gazowa /ruraż/</t>
  </si>
  <si>
    <t>26.0</t>
  </si>
  <si>
    <t>INSTALACJE SANITARNE ŁĄCZNIE</t>
  </si>
  <si>
    <t>V.0</t>
  </si>
  <si>
    <t>INSTALACJE ELEKTRYCZNE</t>
  </si>
  <si>
    <t>27.0</t>
  </si>
  <si>
    <t>Instalacje elektryczne /ruraż/</t>
  </si>
  <si>
    <t>28.0</t>
  </si>
  <si>
    <t>Instalacja elektryczna /armatura/</t>
  </si>
  <si>
    <t>29.0</t>
  </si>
  <si>
    <t>Instalacja RTV</t>
  </si>
  <si>
    <t>30.0</t>
  </si>
  <si>
    <t>Instalacja fotowoltaiczna wraz z pompą ciepła</t>
  </si>
  <si>
    <t>INSTALACJE ELEKTRYCZNE ŁĄCZNIE</t>
  </si>
  <si>
    <t>VI.0</t>
  </si>
  <si>
    <t>ZAGOSPODAROWANIE TERENU + WINDA zewn</t>
  </si>
  <si>
    <t>31.0</t>
  </si>
  <si>
    <t>Zagospodarowanie terenu, drogi, chodniki, śmietniki, plac zabaw,zieleń</t>
  </si>
  <si>
    <t>ZAGOSPODAROWANIE TERENU + WINDA</t>
  </si>
  <si>
    <t>VII.0</t>
  </si>
  <si>
    <t>DOJŚCIE I DOJAZDY UTWARDZONE</t>
  </si>
  <si>
    <t>32.0</t>
  </si>
  <si>
    <t>Dojścia i dojazdy utwardzone</t>
  </si>
  <si>
    <t>32.1</t>
  </si>
  <si>
    <t>Sieci podziemne</t>
  </si>
  <si>
    <t>DOJŚCIA I DOJAZDY UTWARDZONE</t>
  </si>
  <si>
    <t>VIII.0</t>
  </si>
  <si>
    <t>WINDA WEWNĘTRZNA</t>
  </si>
  <si>
    <t>33.0</t>
  </si>
  <si>
    <t>Winda wewnętrzna</t>
  </si>
  <si>
    <t>WINDA ZEWNĘTRZNA</t>
  </si>
  <si>
    <t>IX.0</t>
  </si>
  <si>
    <t>Czynności specjalistyczne wynikające z obowiązków inwestora</t>
  </si>
  <si>
    <t>34.0</t>
  </si>
  <si>
    <t>Nadzór inwestorski</t>
  </si>
  <si>
    <t>35.0</t>
  </si>
  <si>
    <t>Rezerwa</t>
  </si>
  <si>
    <t>Obowiązki inwestora</t>
  </si>
  <si>
    <t>OGÓŁEM WARTOŚĆ ROBÓT DO WYKONANIA NETTO</t>
  </si>
  <si>
    <t>Co /ogrzewanie podłogowe/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</si>
</sst>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&quot;zł&quot;"/>
    <numFmt numFmtId="165" formatCode="#,##0.00\ &quot;zł&quot;"/>
  </numFmts>
  <fonts count="11" x14ac:knownFonts="1">
    <font>
      <sz val="10"/>
      <color rgb="FF000000"/>
      <name val="Arial"/>
      <scheme val="minor"/>
    </font>
    <font>
      <sz val="9"/>
      <color rgb="FF000000"/>
      <name val="Calibri"/>
    </font>
    <font>
      <sz val="10"/>
      <color theme="1"/>
      <name val="Arial"/>
      <scheme val="minor"/>
    </font>
    <font>
      <sz val="10"/>
      <name val="Arial"/>
    </font>
    <font>
      <sz val="11"/>
      <color rgb="FF000000"/>
      <name val="Arial"/>
    </font>
    <font>
      <sz val="10"/>
      <color rgb="FF000000"/>
      <name val="Arial"/>
      <scheme val="minor"/>
    </font>
    <font>
      <sz val="10"/>
      <color rgb="FF000000"/>
      <name val="Arial"/>
      <family val="2"/>
      <charset val="238"/>
      <scheme val="minor"/>
    </font>
    <font>
      <sz val="11"/>
      <color rgb="FF000000"/>
      <name val="Arial"/>
      <family val="2"/>
      <charset val="238"/>
    </font>
    <font>
      <sz val="9"/>
      <name val="Calibri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FFE599"/>
        <bgColor rgb="FFFFE59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D0CECE"/>
      </patternFill>
    </fill>
    <fill>
      <patternFill patternType="solid">
        <fgColor theme="4" tint="0.59999389629810485"/>
        <bgColor rgb="FFCCCCCC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" fillId="0" borderId="3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vertical="top"/>
    </xf>
    <xf numFmtId="10" fontId="4" fillId="0" borderId="5" xfId="0" applyNumberFormat="1" applyFont="1" applyBorder="1" applyAlignment="1">
      <alignment vertical="top"/>
    </xf>
    <xf numFmtId="164" fontId="4" fillId="0" borderId="5" xfId="0" applyNumberFormat="1" applyFont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1" fillId="0" borderId="5" xfId="0" applyFont="1" applyBorder="1" applyAlignment="1">
      <alignment vertical="top"/>
    </xf>
    <xf numFmtId="164" fontId="4" fillId="2" borderId="5" xfId="0" applyNumberFormat="1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4" fillId="3" borderId="5" xfId="0" applyFont="1" applyFill="1" applyBorder="1" applyAlignment="1">
      <alignment vertical="top"/>
    </xf>
    <xf numFmtId="10" fontId="1" fillId="3" borderId="5" xfId="0" applyNumberFormat="1" applyFont="1" applyFill="1" applyBorder="1" applyAlignment="1">
      <alignment horizontal="right" vertical="top"/>
    </xf>
    <xf numFmtId="0" fontId="4" fillId="0" borderId="0" xfId="0" applyFont="1"/>
    <xf numFmtId="0" fontId="2" fillId="0" borderId="0" xfId="0" applyFont="1"/>
    <xf numFmtId="165" fontId="4" fillId="3" borderId="5" xfId="0" applyNumberFormat="1" applyFont="1" applyFill="1" applyBorder="1" applyAlignment="1">
      <alignment vertical="top"/>
    </xf>
    <xf numFmtId="10" fontId="4" fillId="4" borderId="5" xfId="0" applyNumberFormat="1" applyFont="1" applyFill="1" applyBorder="1" applyAlignment="1">
      <alignment vertical="top"/>
    </xf>
    <xf numFmtId="0" fontId="1" fillId="5" borderId="5" xfId="0" applyFont="1" applyFill="1" applyBorder="1" applyAlignment="1">
      <alignment vertical="top"/>
    </xf>
    <xf numFmtId="0" fontId="4" fillId="5" borderId="5" xfId="0" applyFont="1" applyFill="1" applyBorder="1" applyAlignment="1">
      <alignment vertical="top"/>
    </xf>
    <xf numFmtId="164" fontId="1" fillId="5" borderId="5" xfId="0" applyNumberFormat="1" applyFont="1" applyFill="1" applyBorder="1" applyAlignment="1">
      <alignment horizontal="right" vertical="top"/>
    </xf>
    <xf numFmtId="0" fontId="4" fillId="6" borderId="4" xfId="0" applyFont="1" applyFill="1" applyBorder="1" applyAlignment="1">
      <alignment vertical="top"/>
    </xf>
    <xf numFmtId="0" fontId="1" fillId="6" borderId="5" xfId="0" applyFont="1" applyFill="1" applyBorder="1" applyAlignment="1">
      <alignment vertical="top"/>
    </xf>
    <xf numFmtId="0" fontId="4" fillId="6" borderId="5" xfId="0" applyFont="1" applyFill="1" applyBorder="1" applyAlignment="1">
      <alignment vertical="top"/>
    </xf>
    <xf numFmtId="164" fontId="1" fillId="6" borderId="5" xfId="0" applyNumberFormat="1" applyFont="1" applyFill="1" applyBorder="1" applyAlignment="1">
      <alignment horizontal="right" vertical="top"/>
    </xf>
    <xf numFmtId="164" fontId="4" fillId="6" borderId="5" xfId="0" applyNumberFormat="1" applyFont="1" applyFill="1" applyBorder="1" applyAlignment="1">
      <alignment vertical="top"/>
    </xf>
    <xf numFmtId="164" fontId="4" fillId="5" borderId="5" xfId="0" applyNumberFormat="1" applyFont="1" applyFill="1" applyBorder="1" applyAlignment="1">
      <alignment vertical="top"/>
    </xf>
    <xf numFmtId="0" fontId="6" fillId="0" borderId="0" xfId="0" applyFont="1"/>
    <xf numFmtId="0" fontId="8" fillId="0" borderId="5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10" fontId="9" fillId="0" borderId="5" xfId="0" applyNumberFormat="1" applyFont="1" applyBorder="1" applyAlignment="1">
      <alignment vertical="top"/>
    </xf>
    <xf numFmtId="164" fontId="9" fillId="0" borderId="5" xfId="0" applyNumberFormat="1" applyFont="1" applyBorder="1" applyAlignment="1">
      <alignment vertical="top"/>
    </xf>
    <xf numFmtId="165" fontId="4" fillId="0" borderId="5" xfId="1" applyNumberFormat="1" applyFont="1" applyBorder="1" applyAlignment="1">
      <alignment vertical="top"/>
    </xf>
    <xf numFmtId="164" fontId="7" fillId="0" borderId="0" xfId="0" applyNumberFormat="1" applyFont="1" applyAlignment="1">
      <alignment vertical="top"/>
    </xf>
    <xf numFmtId="0" fontId="2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0" fillId="0" borderId="0" xfId="0"/>
    <xf numFmtId="165" fontId="0" fillId="0" borderId="0" xfId="0" applyNumberFormat="1"/>
    <xf numFmtId="0" fontId="10" fillId="0" borderId="0" xfId="0" applyFont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60"/>
  <sheetViews>
    <sheetView tabSelected="1" workbookViewId="0">
      <selection activeCell="Q17" sqref="Q17"/>
    </sheetView>
  </sheetViews>
  <sheetFormatPr defaultColWidth="12.5703125" defaultRowHeight="15.75" customHeight="1" x14ac:dyDescent="0.2"/>
  <cols>
    <col min="1" max="1" width="4.85546875" customWidth="1"/>
    <col min="2" max="2" width="39" customWidth="1"/>
    <col min="3" max="3" width="18.85546875" customWidth="1"/>
    <col min="4" max="4" width="16.7109375" customWidth="1"/>
    <col min="5" max="5" width="16.42578125" bestFit="1" customWidth="1"/>
    <col min="7" max="7" width="16.7109375" bestFit="1" customWidth="1"/>
    <col min="8" max="8" width="15.28515625" bestFit="1" customWidth="1"/>
    <col min="11" max="11" width="13.85546875" bestFit="1" customWidth="1"/>
  </cols>
  <sheetData>
    <row r="1" spans="1:12" x14ac:dyDescent="0.2">
      <c r="A1" s="1"/>
      <c r="B1" s="38" t="s">
        <v>0</v>
      </c>
      <c r="C1" s="39"/>
      <c r="D1" s="39"/>
      <c r="E1" s="40"/>
    </row>
    <row r="2" spans="1:12" x14ac:dyDescent="0.2">
      <c r="A2" s="1"/>
      <c r="B2" s="1"/>
      <c r="C2" s="2"/>
      <c r="D2" s="1"/>
      <c r="E2" s="1"/>
      <c r="H2" s="41"/>
      <c r="I2" s="41"/>
      <c r="J2" s="41"/>
      <c r="K2" s="41"/>
    </row>
    <row r="3" spans="1:12" x14ac:dyDescent="0.2">
      <c r="A3" s="1" t="s">
        <v>1</v>
      </c>
      <c r="B3" s="3" t="s">
        <v>2</v>
      </c>
      <c r="C3" s="4" t="s">
        <v>3</v>
      </c>
      <c r="D3" s="3" t="s">
        <v>4</v>
      </c>
      <c r="E3" s="3" t="s">
        <v>5</v>
      </c>
    </row>
    <row r="4" spans="1:12" x14ac:dyDescent="0.2">
      <c r="A4" s="5"/>
      <c r="B4" s="6"/>
      <c r="C4" s="7" t="s">
        <v>6</v>
      </c>
      <c r="D4" s="6" t="s">
        <v>6</v>
      </c>
      <c r="E4" s="7" t="s">
        <v>7</v>
      </c>
    </row>
    <row r="5" spans="1:12" x14ac:dyDescent="0.2">
      <c r="A5" s="8" t="s">
        <v>8</v>
      </c>
      <c r="B5" s="6" t="s">
        <v>9</v>
      </c>
      <c r="C5" s="6"/>
      <c r="D5" s="6"/>
      <c r="E5" s="6"/>
    </row>
    <row r="6" spans="1:12" x14ac:dyDescent="0.2">
      <c r="A6" s="8" t="s">
        <v>10</v>
      </c>
      <c r="B6" s="6" t="s">
        <v>11</v>
      </c>
      <c r="C6" s="6"/>
      <c r="D6" s="9">
        <f>E6/E7</f>
        <v>1</v>
      </c>
      <c r="E6" s="10">
        <v>165346</v>
      </c>
    </row>
    <row r="7" spans="1:12" x14ac:dyDescent="0.2">
      <c r="A7" s="5"/>
      <c r="B7" s="22" t="s">
        <v>12</v>
      </c>
      <c r="C7" s="23"/>
      <c r="D7" s="23"/>
      <c r="E7" s="24">
        <f>SUM(E6)</f>
        <v>165346</v>
      </c>
    </row>
    <row r="8" spans="1:12" ht="14.25" x14ac:dyDescent="0.2">
      <c r="A8" s="8" t="s">
        <v>13</v>
      </c>
      <c r="B8" s="6" t="s">
        <v>14</v>
      </c>
      <c r="C8" s="6"/>
      <c r="D8" s="6"/>
      <c r="E8" s="6"/>
      <c r="K8" s="31"/>
      <c r="L8" s="31"/>
    </row>
    <row r="9" spans="1:12" ht="14.25" x14ac:dyDescent="0.2">
      <c r="A9" s="8" t="s">
        <v>15</v>
      </c>
      <c r="B9" s="32" t="s">
        <v>16</v>
      </c>
      <c r="C9" s="33"/>
      <c r="D9" s="34">
        <f>E9/$E$20</f>
        <v>1.2861115402440908E-2</v>
      </c>
      <c r="E9" s="35">
        <v>83250</v>
      </c>
      <c r="K9" s="42"/>
      <c r="L9" s="43"/>
    </row>
    <row r="10" spans="1:12" x14ac:dyDescent="0.2">
      <c r="A10" s="8" t="s">
        <v>17</v>
      </c>
      <c r="B10" s="33" t="s">
        <v>18</v>
      </c>
      <c r="C10" s="33"/>
      <c r="D10" s="34">
        <f t="shared" ref="D10:D20" si="0">E10/$E$20</f>
        <v>4.2059786806735673E-2</v>
      </c>
      <c r="E10" s="35">
        <v>272253</v>
      </c>
    </row>
    <row r="11" spans="1:12" ht="14.25" x14ac:dyDescent="0.2">
      <c r="A11" s="8" t="s">
        <v>19</v>
      </c>
      <c r="B11" s="33" t="s">
        <v>20</v>
      </c>
      <c r="C11" s="33"/>
      <c r="D11" s="34">
        <f t="shared" si="0"/>
        <v>3.4183531592769968E-3</v>
      </c>
      <c r="E11" s="35">
        <v>22127</v>
      </c>
    </row>
    <row r="12" spans="1:12" ht="14.25" x14ac:dyDescent="0.2">
      <c r="A12" s="8" t="s">
        <v>21</v>
      </c>
      <c r="B12" s="32" t="s">
        <v>22</v>
      </c>
      <c r="C12" s="33"/>
      <c r="D12" s="34">
        <f t="shared" si="0"/>
        <v>0.62116298470570064</v>
      </c>
      <c r="E12" s="35">
        <v>4020788</v>
      </c>
    </row>
    <row r="13" spans="1:12" x14ac:dyDescent="0.2">
      <c r="A13" s="8" t="s">
        <v>23</v>
      </c>
      <c r="B13" s="32" t="s">
        <v>24</v>
      </c>
      <c r="C13" s="33"/>
      <c r="D13" s="34">
        <f t="shared" si="0"/>
        <v>1.0208867603893095E-2</v>
      </c>
      <c r="E13" s="35">
        <v>66082</v>
      </c>
    </row>
    <row r="14" spans="1:12" ht="15.75" customHeight="1" x14ac:dyDescent="0.2">
      <c r="A14" s="8" t="s">
        <v>25</v>
      </c>
      <c r="B14" s="33" t="s">
        <v>26</v>
      </c>
      <c r="C14" s="33"/>
      <c r="D14" s="34">
        <f t="shared" si="0"/>
        <v>7.1120037077089443E-2</v>
      </c>
      <c r="E14" s="35">
        <v>460360</v>
      </c>
    </row>
    <row r="15" spans="1:12" x14ac:dyDescent="0.2">
      <c r="A15" s="8" t="s">
        <v>27</v>
      </c>
      <c r="B15" s="33" t="s">
        <v>28</v>
      </c>
      <c r="C15" s="33"/>
      <c r="D15" s="34">
        <f t="shared" si="0"/>
        <v>1.2320407847983933E-2</v>
      </c>
      <c r="E15" s="35">
        <v>79750</v>
      </c>
    </row>
    <row r="16" spans="1:12" x14ac:dyDescent="0.2">
      <c r="A16" s="8" t="s">
        <v>29</v>
      </c>
      <c r="B16" s="33" t="s">
        <v>30</v>
      </c>
      <c r="C16" s="33"/>
      <c r="D16" s="34">
        <f t="shared" si="0"/>
        <v>2.4860188475204697E-2</v>
      </c>
      <c r="E16" s="35">
        <v>160920</v>
      </c>
    </row>
    <row r="17" spans="1:6" ht="14.25" x14ac:dyDescent="0.2">
      <c r="A17" s="8" t="s">
        <v>31</v>
      </c>
      <c r="B17" s="6" t="s">
        <v>32</v>
      </c>
      <c r="C17" s="6"/>
      <c r="D17" s="9">
        <f t="shared" si="0"/>
        <v>9.4778309902672636E-2</v>
      </c>
      <c r="E17" s="10">
        <v>613500</v>
      </c>
    </row>
    <row r="18" spans="1:6" x14ac:dyDescent="0.2">
      <c r="A18" s="8" t="s">
        <v>33</v>
      </c>
      <c r="B18" s="6" t="s">
        <v>34</v>
      </c>
      <c r="C18" s="6"/>
      <c r="D18" s="9">
        <f t="shared" si="0"/>
        <v>0.10260621041248262</v>
      </c>
      <c r="E18" s="10">
        <v>664170</v>
      </c>
    </row>
    <row r="19" spans="1:6" x14ac:dyDescent="0.2">
      <c r="A19" s="8" t="s">
        <v>35</v>
      </c>
      <c r="B19" s="6" t="s">
        <v>36</v>
      </c>
      <c r="C19" s="6"/>
      <c r="D19" s="9">
        <f t="shared" si="0"/>
        <v>4.6037386065193881E-3</v>
      </c>
      <c r="E19" s="10">
        <v>29800</v>
      </c>
    </row>
    <row r="20" spans="1:6" x14ac:dyDescent="0.2">
      <c r="A20" s="25"/>
      <c r="B20" s="26" t="s">
        <v>37</v>
      </c>
      <c r="C20" s="27"/>
      <c r="D20" s="21">
        <f t="shared" si="0"/>
        <v>1</v>
      </c>
      <c r="E20" s="28">
        <f>SUM(E9:E19)</f>
        <v>6473000</v>
      </c>
    </row>
    <row r="21" spans="1:6" x14ac:dyDescent="0.2">
      <c r="A21" s="8" t="s">
        <v>38</v>
      </c>
      <c r="B21" s="13" t="s">
        <v>39</v>
      </c>
      <c r="C21" s="6"/>
      <c r="D21" s="6"/>
      <c r="E21" s="6"/>
    </row>
    <row r="22" spans="1:6" x14ac:dyDescent="0.2">
      <c r="A22" s="8" t="s">
        <v>40</v>
      </c>
      <c r="B22" s="33" t="s">
        <v>41</v>
      </c>
      <c r="C22" s="33"/>
      <c r="D22" s="34">
        <f>E22/$E$29</f>
        <v>0.17158608896351732</v>
      </c>
      <c r="E22" s="35">
        <v>277744</v>
      </c>
    </row>
    <row r="23" spans="1:6" x14ac:dyDescent="0.2">
      <c r="A23" s="8" t="s">
        <v>42</v>
      </c>
      <c r="B23" s="33" t="s">
        <v>43</v>
      </c>
      <c r="C23" s="33"/>
      <c r="D23" s="34">
        <f t="shared" ref="D23:D29" si="1">E23/$E$29</f>
        <v>0.26227755105066702</v>
      </c>
      <c r="E23" s="35">
        <v>424545</v>
      </c>
      <c r="F23" s="31"/>
    </row>
    <row r="24" spans="1:6" x14ac:dyDescent="0.2">
      <c r="A24" s="8" t="s">
        <v>44</v>
      </c>
      <c r="B24" s="33" t="s">
        <v>45</v>
      </c>
      <c r="C24" s="33"/>
      <c r="D24" s="34">
        <f t="shared" si="1"/>
        <v>0.16928545746364643</v>
      </c>
      <c r="E24" s="35">
        <v>274020</v>
      </c>
    </row>
    <row r="25" spans="1:6" x14ac:dyDescent="0.2">
      <c r="A25" s="8" t="s">
        <v>46</v>
      </c>
      <c r="B25" s="33" t="s">
        <v>47</v>
      </c>
      <c r="C25" s="33"/>
      <c r="D25" s="34">
        <f t="shared" si="1"/>
        <v>9.9400995622375185E-2</v>
      </c>
      <c r="E25" s="35">
        <v>160899</v>
      </c>
    </row>
    <row r="26" spans="1:6" x14ac:dyDescent="0.2">
      <c r="A26" s="8" t="s">
        <v>48</v>
      </c>
      <c r="B26" s="33" t="s">
        <v>49</v>
      </c>
      <c r="C26" s="33"/>
      <c r="D26" s="34">
        <f t="shared" si="1"/>
        <v>0.2265528953731607</v>
      </c>
      <c r="E26" s="35">
        <v>366718</v>
      </c>
    </row>
    <row r="27" spans="1:6" x14ac:dyDescent="0.2">
      <c r="A27" s="8" t="s">
        <v>50</v>
      </c>
      <c r="B27" s="33" t="s">
        <v>51</v>
      </c>
      <c r="C27" s="33"/>
      <c r="D27" s="34">
        <f t="shared" si="1"/>
        <v>5.2981245281666735E-2</v>
      </c>
      <c r="E27" s="35">
        <v>85760</v>
      </c>
    </row>
    <row r="28" spans="1:6" x14ac:dyDescent="0.2">
      <c r="A28" s="8" t="s">
        <v>52</v>
      </c>
      <c r="B28" s="33" t="s">
        <v>53</v>
      </c>
      <c r="C28" s="33"/>
      <c r="D28" s="34">
        <f t="shared" si="1"/>
        <v>1.7915766244966595E-2</v>
      </c>
      <c r="E28" s="35">
        <v>29000</v>
      </c>
    </row>
    <row r="29" spans="1:6" x14ac:dyDescent="0.2">
      <c r="A29" s="5"/>
      <c r="B29" s="26" t="s">
        <v>54</v>
      </c>
      <c r="C29" s="27"/>
      <c r="D29" s="21">
        <f t="shared" si="1"/>
        <v>1</v>
      </c>
      <c r="E29" s="28">
        <f>SUM(E22:E28)</f>
        <v>1618686</v>
      </c>
    </row>
    <row r="30" spans="1:6" x14ac:dyDescent="0.2">
      <c r="A30" s="8" t="s">
        <v>55</v>
      </c>
      <c r="B30" s="6" t="s">
        <v>56</v>
      </c>
      <c r="C30" s="6"/>
      <c r="D30" s="6"/>
      <c r="E30" s="6"/>
    </row>
    <row r="31" spans="1:6" x14ac:dyDescent="0.2">
      <c r="A31" s="8" t="s">
        <v>57</v>
      </c>
      <c r="B31" s="33" t="s">
        <v>58</v>
      </c>
      <c r="C31" s="33"/>
      <c r="D31" s="34">
        <f>E31/$E$37</f>
        <v>0.1130192576519435</v>
      </c>
      <c r="E31" s="35">
        <v>108338</v>
      </c>
    </row>
    <row r="32" spans="1:6" x14ac:dyDescent="0.2">
      <c r="A32" s="8" t="s">
        <v>59</v>
      </c>
      <c r="B32" s="33" t="s">
        <v>104</v>
      </c>
      <c r="C32" s="33"/>
      <c r="D32" s="34">
        <f t="shared" ref="D32:D37" si="2">E32/$E$37</f>
        <v>0.45143128377391556</v>
      </c>
      <c r="E32" s="35">
        <v>432733</v>
      </c>
    </row>
    <row r="33" spans="1:6" x14ac:dyDescent="0.2">
      <c r="A33" s="8" t="s">
        <v>60</v>
      </c>
      <c r="B33" s="33" t="s">
        <v>61</v>
      </c>
      <c r="C33" s="33"/>
      <c r="D33" s="34">
        <f t="shared" si="2"/>
        <v>0.10733167810720023</v>
      </c>
      <c r="E33" s="35">
        <v>102886</v>
      </c>
    </row>
    <row r="34" spans="1:6" x14ac:dyDescent="0.2">
      <c r="A34" s="8" t="s">
        <v>62</v>
      </c>
      <c r="B34" s="33" t="s">
        <v>63</v>
      </c>
      <c r="C34" s="33"/>
      <c r="D34" s="34">
        <f t="shared" si="2"/>
        <v>0.32205241085772707</v>
      </c>
      <c r="E34" s="35">
        <v>308713</v>
      </c>
    </row>
    <row r="35" spans="1:6" x14ac:dyDescent="0.2">
      <c r="A35" s="8" t="s">
        <v>64</v>
      </c>
      <c r="B35" s="33" t="s">
        <v>65</v>
      </c>
      <c r="C35" s="33"/>
      <c r="D35" s="34">
        <f t="shared" si="2"/>
        <v>6.1653696092136287E-3</v>
      </c>
      <c r="E35" s="35">
        <v>5910</v>
      </c>
    </row>
    <row r="36" spans="1:6" x14ac:dyDescent="0.2">
      <c r="A36" s="8" t="s">
        <v>66</v>
      </c>
      <c r="B36" s="33" t="s">
        <v>65</v>
      </c>
      <c r="C36" s="33"/>
      <c r="D36" s="34">
        <f t="shared" si="2"/>
        <v>0</v>
      </c>
      <c r="E36" s="35">
        <v>0</v>
      </c>
    </row>
    <row r="37" spans="1:6" x14ac:dyDescent="0.2">
      <c r="A37" s="5"/>
      <c r="B37" s="22" t="s">
        <v>67</v>
      </c>
      <c r="C37" s="23"/>
      <c r="D37" s="21">
        <f t="shared" si="2"/>
        <v>1</v>
      </c>
      <c r="E37" s="24">
        <f>SUM(E31:E36)</f>
        <v>958580</v>
      </c>
    </row>
    <row r="38" spans="1:6" x14ac:dyDescent="0.2">
      <c r="A38" s="8" t="s">
        <v>68</v>
      </c>
      <c r="B38" s="6" t="s">
        <v>69</v>
      </c>
      <c r="C38" s="6"/>
      <c r="D38" s="6"/>
      <c r="E38" s="6"/>
    </row>
    <row r="39" spans="1:6" x14ac:dyDescent="0.2">
      <c r="A39" s="8" t="s">
        <v>70</v>
      </c>
      <c r="B39" s="33" t="s">
        <v>71</v>
      </c>
      <c r="C39" s="33"/>
      <c r="D39" s="34">
        <f>E39/$E$43</f>
        <v>0.1658756217462706</v>
      </c>
      <c r="E39" s="35">
        <v>154438</v>
      </c>
    </row>
    <row r="40" spans="1:6" x14ac:dyDescent="0.2">
      <c r="A40" s="8" t="s">
        <v>72</v>
      </c>
      <c r="B40" s="33" t="s">
        <v>73</v>
      </c>
      <c r="C40" s="33"/>
      <c r="D40" s="34">
        <f t="shared" ref="D40:D43" si="3">E40/$E$43</f>
        <v>0.30806608044491846</v>
      </c>
      <c r="E40" s="35">
        <v>286824</v>
      </c>
    </row>
    <row r="41" spans="1:6" x14ac:dyDescent="0.2">
      <c r="A41" s="8" t="s">
        <v>74</v>
      </c>
      <c r="B41" s="33" t="s">
        <v>75</v>
      </c>
      <c r="C41" s="33"/>
      <c r="D41" s="34">
        <f t="shared" si="3"/>
        <v>0.18687026541087615</v>
      </c>
      <c r="E41" s="35">
        <v>173985</v>
      </c>
    </row>
    <row r="42" spans="1:6" x14ac:dyDescent="0.2">
      <c r="A42" s="8" t="s">
        <v>76</v>
      </c>
      <c r="B42" s="33" t="s">
        <v>77</v>
      </c>
      <c r="C42" s="33"/>
      <c r="D42" s="34">
        <f t="shared" si="3"/>
        <v>0.33918803239793482</v>
      </c>
      <c r="E42" s="35">
        <v>315800</v>
      </c>
      <c r="F42" s="31"/>
    </row>
    <row r="43" spans="1:6" x14ac:dyDescent="0.2">
      <c r="A43" s="5"/>
      <c r="B43" s="26" t="s">
        <v>78</v>
      </c>
      <c r="C43" s="27"/>
      <c r="D43" s="21">
        <f t="shared" si="3"/>
        <v>1</v>
      </c>
      <c r="E43" s="29">
        <f>SUM(E39:E42)</f>
        <v>931047</v>
      </c>
    </row>
    <row r="44" spans="1:6" x14ac:dyDescent="0.2">
      <c r="A44" s="8" t="s">
        <v>79</v>
      </c>
      <c r="B44" s="6" t="s">
        <v>80</v>
      </c>
      <c r="C44" s="6"/>
      <c r="D44" s="6"/>
      <c r="E44" s="6"/>
    </row>
    <row r="45" spans="1:6" x14ac:dyDescent="0.2">
      <c r="A45" s="8" t="s">
        <v>81</v>
      </c>
      <c r="B45" s="13" t="s">
        <v>82</v>
      </c>
      <c r="C45" s="6"/>
      <c r="D45" s="9">
        <f>E45/$E$46</f>
        <v>1</v>
      </c>
      <c r="E45" s="10">
        <v>406410</v>
      </c>
    </row>
    <row r="46" spans="1:6" x14ac:dyDescent="0.2">
      <c r="A46" s="5"/>
      <c r="B46" s="22" t="s">
        <v>83</v>
      </c>
      <c r="C46" s="23"/>
      <c r="D46" s="21">
        <f>E46/$E$46</f>
        <v>1</v>
      </c>
      <c r="E46" s="30">
        <f>SUM(E45)</f>
        <v>406410</v>
      </c>
    </row>
    <row r="47" spans="1:6" x14ac:dyDescent="0.2">
      <c r="A47" s="8" t="s">
        <v>84</v>
      </c>
      <c r="B47" s="6" t="s">
        <v>85</v>
      </c>
      <c r="C47" s="6"/>
      <c r="D47" s="6"/>
      <c r="E47" s="6"/>
    </row>
    <row r="48" spans="1:6" x14ac:dyDescent="0.2">
      <c r="A48" s="8" t="s">
        <v>86</v>
      </c>
      <c r="B48" s="6" t="s">
        <v>87</v>
      </c>
      <c r="C48" s="6"/>
      <c r="D48" s="9">
        <f>E48/$E$50</f>
        <v>0.31755941635920149</v>
      </c>
      <c r="E48" s="36">
        <v>144252</v>
      </c>
    </row>
    <row r="49" spans="1:5" x14ac:dyDescent="0.2">
      <c r="A49" s="8" t="s">
        <v>88</v>
      </c>
      <c r="B49" s="6" t="s">
        <v>89</v>
      </c>
      <c r="C49" s="6"/>
      <c r="D49" s="9">
        <f t="shared" ref="D49:D50" si="4">E49/$E$50</f>
        <v>0.68244058364079851</v>
      </c>
      <c r="E49" s="36">
        <v>310000</v>
      </c>
    </row>
    <row r="50" spans="1:5" x14ac:dyDescent="0.2">
      <c r="A50" s="5"/>
      <c r="B50" s="11" t="s">
        <v>90</v>
      </c>
      <c r="C50" s="12"/>
      <c r="D50" s="9">
        <f t="shared" si="4"/>
        <v>1</v>
      </c>
      <c r="E50" s="14">
        <f>SUM(E48:E49)</f>
        <v>454252</v>
      </c>
    </row>
    <row r="51" spans="1:5" x14ac:dyDescent="0.2">
      <c r="A51" s="8" t="s">
        <v>91</v>
      </c>
      <c r="B51" s="6" t="s">
        <v>92</v>
      </c>
      <c r="C51" s="6"/>
      <c r="D51" s="6"/>
      <c r="E51" s="6"/>
    </row>
    <row r="52" spans="1:5" x14ac:dyDescent="0.2">
      <c r="A52" s="8" t="s">
        <v>93</v>
      </c>
      <c r="B52" s="6" t="s">
        <v>94</v>
      </c>
      <c r="C52" s="6"/>
      <c r="D52" s="9">
        <f>E52/$E$53</f>
        <v>1</v>
      </c>
      <c r="E52" s="10">
        <v>150000</v>
      </c>
    </row>
    <row r="53" spans="1:5" x14ac:dyDescent="0.2">
      <c r="A53" s="5"/>
      <c r="B53" s="22" t="s">
        <v>95</v>
      </c>
      <c r="C53" s="23"/>
      <c r="D53" s="21">
        <f>E53/$E$53</f>
        <v>1</v>
      </c>
      <c r="E53" s="24">
        <f>SUM(E52)</f>
        <v>150000</v>
      </c>
    </row>
    <row r="54" spans="1:5" x14ac:dyDescent="0.2">
      <c r="A54" s="8" t="s">
        <v>96</v>
      </c>
      <c r="B54" s="13" t="s">
        <v>97</v>
      </c>
      <c r="C54" s="6"/>
      <c r="D54" s="9">
        <f>E54/$E$57</f>
        <v>7.8947368421052627E-2</v>
      </c>
      <c r="E54" s="10">
        <v>150000</v>
      </c>
    </row>
    <row r="55" spans="1:5" x14ac:dyDescent="0.2">
      <c r="A55" s="8" t="s">
        <v>98</v>
      </c>
      <c r="B55" s="6" t="s">
        <v>99</v>
      </c>
      <c r="C55" s="6"/>
      <c r="D55" s="9">
        <f t="shared" ref="D55:D57" si="5">E55/$E$57</f>
        <v>0.21052631578947367</v>
      </c>
      <c r="E55" s="10">
        <v>400000</v>
      </c>
    </row>
    <row r="56" spans="1:5" x14ac:dyDescent="0.2">
      <c r="A56" s="8" t="s">
        <v>100</v>
      </c>
      <c r="B56" s="6" t="s">
        <v>101</v>
      </c>
      <c r="C56" s="6"/>
      <c r="D56" s="9">
        <f t="shared" si="5"/>
        <v>0.71052631578947367</v>
      </c>
      <c r="E56" s="10">
        <v>1350000</v>
      </c>
    </row>
    <row r="57" spans="1:5" x14ac:dyDescent="0.2">
      <c r="A57" s="5"/>
      <c r="B57" s="22" t="s">
        <v>102</v>
      </c>
      <c r="C57" s="23"/>
      <c r="D57" s="21">
        <f t="shared" si="5"/>
        <v>1</v>
      </c>
      <c r="E57" s="24">
        <f>SUM(E54:E56)</f>
        <v>1900000</v>
      </c>
    </row>
    <row r="58" spans="1:5" x14ac:dyDescent="0.2">
      <c r="A58" s="5"/>
      <c r="B58" s="15" t="s">
        <v>103</v>
      </c>
      <c r="C58" s="16"/>
      <c r="D58" s="17">
        <v>1</v>
      </c>
      <c r="E58" s="20">
        <f>E7+E20+E29+E37+E43+E46+E50+E53+E57</f>
        <v>13057321</v>
      </c>
    </row>
    <row r="59" spans="1:5" x14ac:dyDescent="0.2">
      <c r="A59" s="18"/>
      <c r="E59" s="37"/>
    </row>
    <row r="60" spans="1:5" x14ac:dyDescent="0.2">
      <c r="B60" s="19"/>
    </row>
  </sheetData>
  <mergeCells count="2">
    <mergeCell ref="B1:E1"/>
    <mergeCell ref="H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</dc:creator>
  <cp:lastModifiedBy>Natalia Ściora (natasci116)</cp:lastModifiedBy>
  <dcterms:created xsi:type="dcterms:W3CDTF">2023-07-31T17:12:30Z</dcterms:created>
  <dcterms:modified xsi:type="dcterms:W3CDTF">2023-09-13T11:45:53Z</dcterms:modified>
</cp:coreProperties>
</file>