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dzid\Desktop\POMPY CIEPŁA\ROBOTY\WSCHOWA\wysyłka\"/>
    </mc:Choice>
  </mc:AlternateContent>
  <xr:revisionPtr revIDLastSave="0" documentId="13_ncr:1_{D5018911-64A7-49C2-8E01-73AFEE6CD43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8" i="1" l="1"/>
  <c r="L57" i="1"/>
  <c r="L56" i="1"/>
  <c r="L55" i="1"/>
  <c r="L54" i="1"/>
  <c r="L53" i="1"/>
  <c r="L51" i="1"/>
  <c r="K25" i="1"/>
  <c r="K24" i="1"/>
  <c r="K23" i="1"/>
  <c r="K32" i="1"/>
  <c r="K33" i="1"/>
  <c r="K26" i="1"/>
  <c r="K27" i="1"/>
  <c r="K28" i="1"/>
  <c r="K29" i="1"/>
  <c r="K30" i="1"/>
  <c r="U25" i="1"/>
  <c r="U42" i="1"/>
  <c r="U40" i="1"/>
  <c r="U39" i="1"/>
  <c r="U37" i="1"/>
  <c r="U35" i="1"/>
  <c r="U34" i="1"/>
  <c r="U33" i="1"/>
  <c r="U32" i="1"/>
  <c r="U30" i="1"/>
  <c r="U29" i="1"/>
  <c r="U28" i="1"/>
  <c r="U27" i="1"/>
  <c r="U26" i="1"/>
  <c r="U24" i="1"/>
  <c r="U23" i="1"/>
  <c r="U22" i="1"/>
  <c r="U21" i="1"/>
  <c r="U20" i="1"/>
  <c r="U19" i="1"/>
  <c r="U18" i="1"/>
  <c r="J17" i="1"/>
  <c r="U16" i="1"/>
  <c r="U15" i="1"/>
  <c r="U14" i="1"/>
  <c r="U13" i="1"/>
  <c r="U12" i="1"/>
  <c r="U11" i="1"/>
  <c r="U10" i="1"/>
  <c r="J9" i="1"/>
  <c r="U8" i="1"/>
  <c r="U7" i="1"/>
  <c r="U6" i="1"/>
  <c r="U5" i="1"/>
  <c r="U4" i="1"/>
  <c r="U3" i="1"/>
  <c r="U2" i="1"/>
  <c r="U36" i="1"/>
  <c r="L52" i="1"/>
  <c r="L50" i="1"/>
  <c r="K12" i="1"/>
  <c r="K10" i="1"/>
  <c r="K7" i="1"/>
  <c r="K42" i="1"/>
  <c r="K40" i="1"/>
  <c r="K39" i="1"/>
  <c r="L48" i="1"/>
  <c r="L49" i="1" s="1"/>
  <c r="K37" i="1"/>
  <c r="K36" i="1"/>
  <c r="K35" i="1"/>
  <c r="K34" i="1"/>
  <c r="K22" i="1"/>
  <c r="K21" i="1"/>
  <c r="K20" i="1"/>
  <c r="K19" i="1"/>
  <c r="K18" i="1"/>
  <c r="K16" i="1"/>
  <c r="K15" i="1"/>
  <c r="K14" i="1"/>
  <c r="K13" i="1"/>
  <c r="K11" i="1"/>
  <c r="K8" i="1"/>
  <c r="K6" i="1"/>
  <c r="K5" i="1"/>
  <c r="K4" i="1"/>
  <c r="K3" i="1"/>
  <c r="K2" i="1"/>
  <c r="F48" i="1"/>
  <c r="F47" i="1"/>
  <c r="L59" i="1" l="1"/>
</calcChain>
</file>

<file path=xl/sharedStrings.xml><?xml version="1.0" encoding="utf-8"?>
<sst xmlns="http://schemas.openxmlformats.org/spreadsheetml/2006/main" count="224" uniqueCount="204">
  <si>
    <r>
      <rPr>
        <sz val="9"/>
        <rFont val="Calibri"/>
        <family val="2"/>
      </rPr>
      <t>Jemielno</t>
    </r>
  </si>
  <si>
    <r>
      <rPr>
        <sz val="9"/>
        <rFont val="Calibri"/>
        <family val="2"/>
      </rPr>
      <t>40/5</t>
    </r>
  </si>
  <si>
    <r>
      <rPr>
        <sz val="9"/>
        <rFont val="Calibri"/>
        <family val="2"/>
      </rPr>
      <t>Lubów</t>
    </r>
  </si>
  <si>
    <r>
      <rPr>
        <sz val="9"/>
        <rFont val="Calibri"/>
        <family val="2"/>
      </rPr>
      <t>356/1</t>
    </r>
  </si>
  <si>
    <r>
      <rPr>
        <sz val="9"/>
        <rFont val="Calibri"/>
        <family val="2"/>
      </rPr>
      <t>Olbrachcice</t>
    </r>
  </si>
  <si>
    <r>
      <rPr>
        <sz val="9"/>
        <rFont val="Calibri"/>
        <family val="2"/>
      </rPr>
      <t>119/3</t>
    </r>
  </si>
  <si>
    <r>
      <rPr>
        <sz val="9"/>
        <rFont val="Calibri"/>
        <family val="2"/>
      </rPr>
      <t>Wygnańczyce</t>
    </r>
  </si>
  <si>
    <r>
      <rPr>
        <sz val="9"/>
        <rFont val="Calibri"/>
        <family val="2"/>
      </rPr>
      <t>25/10</t>
    </r>
  </si>
  <si>
    <r>
      <rPr>
        <sz val="9"/>
        <rFont val="Calibri"/>
        <family val="2"/>
      </rPr>
      <t>Siedlnica</t>
    </r>
  </si>
  <si>
    <r>
      <rPr>
        <sz val="9"/>
        <rFont val="Calibri"/>
        <family val="2"/>
      </rPr>
      <t>Osowa Sień</t>
    </r>
  </si>
  <si>
    <r>
      <rPr>
        <sz val="9"/>
        <rFont val="Calibri"/>
        <family val="2"/>
      </rPr>
      <t>297/2</t>
    </r>
  </si>
  <si>
    <r>
      <rPr>
        <sz val="9"/>
        <rFont val="Calibri"/>
        <family val="2"/>
      </rPr>
      <t>Kandlewo</t>
    </r>
  </si>
  <si>
    <r>
      <rPr>
        <sz val="9"/>
        <rFont val="Calibri"/>
        <family val="2"/>
      </rPr>
      <t>60/8;62/6</t>
    </r>
  </si>
  <si>
    <r>
      <rPr>
        <sz val="9"/>
        <rFont val="Calibri"/>
        <family val="2"/>
      </rPr>
      <t>Dębowa Łęka</t>
    </r>
  </si>
  <si>
    <r>
      <rPr>
        <sz val="9"/>
        <rFont val="Calibri"/>
        <family val="2"/>
      </rPr>
      <t>34/44</t>
    </r>
  </si>
  <si>
    <r>
      <rPr>
        <sz val="9"/>
        <rFont val="Calibri"/>
        <family val="2"/>
      </rPr>
      <t>Lgiń</t>
    </r>
  </si>
  <si>
    <r>
      <rPr>
        <sz val="9"/>
        <rFont val="Calibri"/>
        <family val="2"/>
      </rPr>
      <t>374/4</t>
    </r>
  </si>
  <si>
    <r>
      <rPr>
        <sz val="9"/>
        <rFont val="Calibri"/>
        <family val="2"/>
      </rPr>
      <t>Przyczyna Górna</t>
    </r>
  </si>
  <si>
    <r>
      <rPr>
        <sz val="9"/>
        <rFont val="Calibri"/>
        <family val="2"/>
      </rPr>
      <t>110/2</t>
    </r>
  </si>
  <si>
    <r>
      <rPr>
        <sz val="9"/>
        <rFont val="Calibri"/>
        <family val="2"/>
      </rPr>
      <t>2189/1; 2189/2</t>
    </r>
  </si>
  <si>
    <r>
      <rPr>
        <sz val="9"/>
        <rFont val="Calibri"/>
        <family val="2"/>
      </rPr>
      <t>Wijewo</t>
    </r>
  </si>
  <si>
    <r>
      <rPr>
        <sz val="9"/>
        <rFont val="Calibri"/>
        <family val="2"/>
      </rPr>
      <t>Brenno</t>
    </r>
  </si>
  <si>
    <r>
      <rPr>
        <sz val="9"/>
        <rFont val="Calibri"/>
        <family val="2"/>
      </rPr>
      <t>333/1</t>
    </r>
  </si>
  <si>
    <r>
      <rPr>
        <sz val="9"/>
        <rFont val="Calibri"/>
        <family val="2"/>
      </rPr>
      <t>Potrzebowo</t>
    </r>
  </si>
  <si>
    <r>
      <rPr>
        <sz val="9"/>
        <rFont val="Calibri"/>
        <family val="2"/>
      </rPr>
      <t>262/4 i 262/12</t>
    </r>
  </si>
  <si>
    <r>
      <rPr>
        <sz val="9"/>
        <rFont val="Calibri"/>
        <family val="2"/>
      </rPr>
      <t>Zaborówiec</t>
    </r>
  </si>
  <si>
    <r>
      <rPr>
        <sz val="9"/>
        <rFont val="Calibri"/>
        <family val="2"/>
      </rPr>
      <t>Dąbcze</t>
    </r>
  </si>
  <si>
    <r>
      <rPr>
        <sz val="9"/>
        <rFont val="Calibri"/>
        <family val="2"/>
      </rPr>
      <t>273/1</t>
    </r>
  </si>
  <si>
    <r>
      <rPr>
        <sz val="9"/>
        <rFont val="Calibri"/>
        <family val="2"/>
      </rPr>
      <t>Jabłonna</t>
    </r>
  </si>
  <si>
    <r>
      <rPr>
        <sz val="9"/>
        <rFont val="Calibri"/>
        <family val="2"/>
      </rPr>
      <t>110/6</t>
    </r>
  </si>
  <si>
    <r>
      <rPr>
        <sz val="9"/>
        <rFont val="Calibri"/>
        <family val="2"/>
      </rPr>
      <t>Kłoda</t>
    </r>
  </si>
  <si>
    <r>
      <rPr>
        <sz val="9"/>
        <rFont val="Calibri"/>
        <family val="2"/>
      </rPr>
      <t>343/1</t>
    </r>
  </si>
  <si>
    <r>
      <rPr>
        <sz val="9"/>
        <rFont val="Calibri"/>
        <family val="2"/>
      </rPr>
      <t>Rydzyna</t>
    </r>
  </si>
  <si>
    <r>
      <rPr>
        <sz val="9"/>
        <rFont val="Calibri"/>
        <family val="2"/>
      </rPr>
      <t>Łoniewo</t>
    </r>
  </si>
  <si>
    <r>
      <rPr>
        <sz val="9"/>
        <rFont val="Calibri"/>
        <family val="2"/>
      </rPr>
      <t>57/3</t>
    </r>
  </si>
  <si>
    <r>
      <rPr>
        <sz val="9"/>
        <rFont val="Calibri"/>
        <family val="2"/>
      </rPr>
      <t>Dobramyśl</t>
    </r>
  </si>
  <si>
    <r>
      <rPr>
        <sz val="9"/>
        <rFont val="Calibri"/>
        <family val="2"/>
      </rPr>
      <t>42/2</t>
    </r>
  </si>
  <si>
    <r>
      <rPr>
        <sz val="9"/>
        <rFont val="Calibri"/>
        <family val="2"/>
      </rPr>
      <t>Trzebania</t>
    </r>
  </si>
  <si>
    <r>
      <rPr>
        <sz val="9"/>
        <rFont val="Calibri"/>
        <family val="2"/>
      </rPr>
      <t>30/1</t>
    </r>
  </si>
  <si>
    <r>
      <rPr>
        <sz val="9"/>
        <rFont val="Calibri"/>
        <family val="2"/>
      </rPr>
      <t>Ziemnice</t>
    </r>
  </si>
  <si>
    <r>
      <rPr>
        <sz val="9"/>
        <rFont val="Calibri"/>
        <family val="2"/>
      </rPr>
      <t>172/1</t>
    </r>
  </si>
  <si>
    <r>
      <rPr>
        <sz val="9"/>
        <rFont val="Calibri"/>
        <family val="2"/>
      </rPr>
      <t>Grodzisko</t>
    </r>
  </si>
  <si>
    <r>
      <rPr>
        <sz val="9"/>
        <rFont val="Calibri"/>
        <family val="2"/>
      </rPr>
      <t>258/1</t>
    </r>
  </si>
  <si>
    <r>
      <rPr>
        <sz val="9"/>
        <rFont val="Calibri"/>
        <family val="2"/>
      </rPr>
      <t>Wolkowo</t>
    </r>
  </si>
  <si>
    <r>
      <rPr>
        <sz val="9"/>
        <rFont val="Calibri"/>
        <family val="2"/>
      </rPr>
      <t>29/1 cz. Ogrodz</t>
    </r>
  </si>
  <si>
    <r>
      <rPr>
        <sz val="9"/>
        <rFont val="Calibri"/>
        <family val="2"/>
      </rPr>
      <t>Świerczyna</t>
    </r>
  </si>
  <si>
    <r>
      <rPr>
        <sz val="9"/>
        <rFont val="Calibri"/>
        <family val="2"/>
      </rPr>
      <t>490/10</t>
    </r>
  </si>
  <si>
    <r>
      <rPr>
        <sz val="9"/>
        <rFont val="Calibri"/>
        <family val="2"/>
      </rPr>
      <t>Górzno</t>
    </r>
  </si>
  <si>
    <r>
      <rPr>
        <sz val="9"/>
        <rFont val="Calibri"/>
        <family val="2"/>
      </rPr>
      <t>75/0</t>
    </r>
  </si>
  <si>
    <r>
      <rPr>
        <sz val="9"/>
        <rFont val="Calibri"/>
        <family val="2"/>
      </rPr>
      <t>Bojanice</t>
    </r>
  </si>
  <si>
    <r>
      <rPr>
        <sz val="9"/>
        <rFont val="Calibri"/>
        <family val="2"/>
      </rPr>
      <t>1/2</t>
    </r>
  </si>
  <si>
    <r>
      <rPr>
        <sz val="9"/>
        <rFont val="Calibri"/>
        <family val="2"/>
      </rPr>
      <t>37/17</t>
    </r>
  </si>
  <si>
    <r>
      <rPr>
        <sz val="9"/>
        <rFont val="Calibri"/>
        <family val="2"/>
      </rPr>
      <t>Oporówko</t>
    </r>
  </si>
  <si>
    <r>
      <rPr>
        <sz val="9"/>
        <rFont val="Calibri"/>
        <family val="2"/>
      </rPr>
      <t>Drobnin</t>
    </r>
  </si>
  <si>
    <r>
      <rPr>
        <sz val="9"/>
        <rFont val="Calibri"/>
        <family val="2"/>
      </rPr>
      <t>299/1</t>
    </r>
  </si>
  <si>
    <r>
      <rPr>
        <sz val="9"/>
        <rFont val="Calibri"/>
        <family val="2"/>
      </rPr>
      <t>Święciechowa</t>
    </r>
  </si>
  <si>
    <r>
      <rPr>
        <sz val="9"/>
        <rFont val="Calibri"/>
        <family val="2"/>
      </rPr>
      <t>1351/2</t>
    </r>
  </si>
  <si>
    <r>
      <rPr>
        <sz val="9"/>
        <rFont val="Calibri"/>
        <family val="2"/>
      </rPr>
      <t>Gołanice</t>
    </r>
  </si>
  <si>
    <r>
      <rPr>
        <sz val="9"/>
        <rFont val="Calibri"/>
        <family val="2"/>
      </rPr>
      <t>356/11</t>
    </r>
  </si>
  <si>
    <r>
      <rPr>
        <sz val="9"/>
        <rFont val="Calibri"/>
        <family val="2"/>
      </rPr>
      <t>Piotrowice</t>
    </r>
  </si>
  <si>
    <r>
      <rPr>
        <sz val="9"/>
        <rFont val="Calibri"/>
        <family val="2"/>
      </rPr>
      <t>31/1</t>
    </r>
  </si>
  <si>
    <r>
      <rPr>
        <sz val="9"/>
        <rFont val="Calibri"/>
        <family val="2"/>
      </rPr>
      <t>Rogaczewo Małe</t>
    </r>
  </si>
  <si>
    <r>
      <rPr>
        <sz val="9"/>
        <rFont val="Calibri"/>
        <family val="2"/>
      </rPr>
      <t>Rąbin</t>
    </r>
  </si>
  <si>
    <r>
      <rPr>
        <sz val="9"/>
        <rFont val="Calibri"/>
        <family val="2"/>
      </rPr>
      <t>47/7</t>
    </r>
  </si>
  <si>
    <r>
      <rPr>
        <sz val="9"/>
        <rFont val="Calibri"/>
        <family val="2"/>
      </rPr>
      <t>670/8</t>
    </r>
  </si>
  <si>
    <r>
      <rPr>
        <sz val="9"/>
        <rFont val="Calibri"/>
        <family val="2"/>
      </rPr>
      <t>Żelazno</t>
    </r>
  </si>
  <si>
    <r>
      <rPr>
        <sz val="9"/>
        <rFont val="Calibri"/>
        <family val="2"/>
      </rPr>
      <t>38/7</t>
    </r>
  </si>
  <si>
    <r>
      <rPr>
        <sz val="9"/>
        <rFont val="Calibri"/>
        <family val="2"/>
      </rPr>
      <t>Bielewo</t>
    </r>
  </si>
  <si>
    <r>
      <rPr>
        <sz val="9"/>
        <rFont val="Calibri"/>
        <family val="2"/>
      </rPr>
      <t>392/1;393/1</t>
    </r>
  </si>
  <si>
    <r>
      <rPr>
        <sz val="9"/>
        <rFont val="Calibri"/>
        <family val="2"/>
      </rPr>
      <t>Stary Dębiec</t>
    </r>
  </si>
  <si>
    <r>
      <rPr>
        <sz val="9"/>
        <rFont val="Calibri"/>
        <family val="2"/>
      </rPr>
      <t>1/47 ob.. Jurkowo</t>
    </r>
  </si>
  <si>
    <r>
      <rPr>
        <sz val="9"/>
        <rFont val="Calibri"/>
        <family val="2"/>
      </rPr>
      <t>Krzywiń</t>
    </r>
  </si>
  <si>
    <r>
      <rPr>
        <sz val="9"/>
        <rFont val="Calibri"/>
        <family val="2"/>
      </rPr>
      <t>Jerka</t>
    </r>
  </si>
  <si>
    <r>
      <rPr>
        <sz val="9"/>
        <rFont val="Calibri"/>
        <family val="2"/>
      </rPr>
      <t>872/1;873/1;873/3</t>
    </r>
  </si>
  <si>
    <r>
      <rPr>
        <sz val="9"/>
        <rFont val="Calibri"/>
        <family val="2"/>
      </rPr>
      <t>Mościszki</t>
    </r>
  </si>
  <si>
    <r>
      <rPr>
        <sz val="9"/>
        <rFont val="Calibri"/>
        <family val="2"/>
      </rPr>
      <t>76/5</t>
    </r>
  </si>
  <si>
    <r>
      <rPr>
        <sz val="9"/>
        <rFont val="Calibri"/>
        <family val="2"/>
      </rPr>
      <t>Lubiń 2</t>
    </r>
  </si>
  <si>
    <r>
      <rPr>
        <sz val="9"/>
        <rFont val="Calibri"/>
        <family val="2"/>
      </rPr>
      <t>360/33</t>
    </r>
  </si>
  <si>
    <r>
      <rPr>
        <sz val="9"/>
        <rFont val="Calibri"/>
        <family val="2"/>
      </rPr>
      <t>gminny</t>
    </r>
  </si>
  <si>
    <t xml:space="preserve"> 590310600000476623</t>
  </si>
  <si>
    <t>590310600000589095</t>
  </si>
  <si>
    <t>590310600000589064</t>
  </si>
  <si>
    <t>590310600007543694</t>
  </si>
  <si>
    <t>590310600001740266</t>
  </si>
  <si>
    <t>590310600001699120</t>
  </si>
  <si>
    <t>590310600001720534</t>
  </si>
  <si>
    <t>590310600001744530</t>
  </si>
  <si>
    <t>590310600000589071</t>
  </si>
  <si>
    <t>590310600007654543</t>
  </si>
  <si>
    <t>590310600001740358</t>
  </si>
  <si>
    <t>590310600000589088</t>
  </si>
  <si>
    <t>590310600001771666</t>
  </si>
  <si>
    <t>590310600001696129</t>
  </si>
  <si>
    <t>590310600001696174</t>
  </si>
  <si>
    <t>590310600001716148</t>
  </si>
  <si>
    <t>590310600001752863</t>
  </si>
  <si>
    <t>590310600001720497</t>
  </si>
  <si>
    <t>590310600001754829</t>
  </si>
  <si>
    <t>590310600001711730</t>
  </si>
  <si>
    <t>590310600001740303</t>
  </si>
  <si>
    <t>590310600001740334</t>
  </si>
  <si>
    <t>590310600000476418</t>
  </si>
  <si>
    <t>590310600001720442</t>
  </si>
  <si>
    <t>590310600001740327</t>
  </si>
  <si>
    <t>590310600001744561</t>
  </si>
  <si>
    <t>590310600001720510</t>
  </si>
  <si>
    <t>590310600020751458</t>
  </si>
  <si>
    <t>590310600000172051</t>
  </si>
  <si>
    <t>590310600000476395</t>
  </si>
  <si>
    <t>590310600001752801</t>
  </si>
  <si>
    <t>590310600001744523</t>
  </si>
  <si>
    <t>590310600001752818</t>
  </si>
  <si>
    <t>590310600000476388</t>
  </si>
  <si>
    <t>590310600001740280</t>
  </si>
  <si>
    <t>590310600001744547</t>
  </si>
  <si>
    <t>590310600000476401</t>
  </si>
  <si>
    <t>590310600001716162</t>
  </si>
  <si>
    <t>590310600001740341</t>
  </si>
  <si>
    <t>590310600001711754</t>
  </si>
  <si>
    <t>590310600001733602</t>
  </si>
  <si>
    <t>590310600001740297</t>
  </si>
  <si>
    <t>590310600007567461</t>
  </si>
  <si>
    <t>nr PPE</t>
  </si>
  <si>
    <t>załącznik PFU01</t>
  </si>
  <si>
    <t>załącznik PFU02</t>
  </si>
  <si>
    <t>załącznik PFU03</t>
  </si>
  <si>
    <t>załącznik PFU04</t>
  </si>
  <si>
    <t>załącznik PFU05</t>
  </si>
  <si>
    <t>załącznik PFU06</t>
  </si>
  <si>
    <t>załącznik PFU07</t>
  </si>
  <si>
    <t>załącznik PFU09</t>
  </si>
  <si>
    <t>załącznik PFU10</t>
  </si>
  <si>
    <t>załącznik PFU11</t>
  </si>
  <si>
    <t>załącznik PFU12</t>
  </si>
  <si>
    <t>załącznik PFU13</t>
  </si>
  <si>
    <t>załącznik PFU14</t>
  </si>
  <si>
    <t>załącznik PFU15</t>
  </si>
  <si>
    <t>załącznik PFU17</t>
  </si>
  <si>
    <t>załącznik PFU18</t>
  </si>
  <si>
    <t>załącznik PFU19</t>
  </si>
  <si>
    <t>załącznik PFU20</t>
  </si>
  <si>
    <t>załącznik PFU21</t>
  </si>
  <si>
    <t>załącznik PFU22</t>
  </si>
  <si>
    <t>załącznik PFU23</t>
  </si>
  <si>
    <t>załącznik PFU24</t>
  </si>
  <si>
    <t>załącznik PFU25</t>
  </si>
  <si>
    <t>załącznik PFU26</t>
  </si>
  <si>
    <t>załącznik PFU27</t>
  </si>
  <si>
    <t>załącznik PFU28</t>
  </si>
  <si>
    <t>załącznik PFU29</t>
  </si>
  <si>
    <t>załącznik PFU31</t>
  </si>
  <si>
    <t>załącznik PFU32</t>
  </si>
  <si>
    <t>załącznik PFU33</t>
  </si>
  <si>
    <t>załącznik PFU34</t>
  </si>
  <si>
    <t>załącznik PFU35</t>
  </si>
  <si>
    <t>załącznik PFU36</t>
  </si>
  <si>
    <t>załącznik PFU38</t>
  </si>
  <si>
    <t>załącznik PFU39</t>
  </si>
  <si>
    <t>załącznik PFU41</t>
  </si>
  <si>
    <t>458/1; 459/1</t>
  </si>
  <si>
    <t>brak możliwości montażu - brak PFU</t>
  </si>
  <si>
    <t>uwagi</t>
  </si>
  <si>
    <t>moc umowna ENEA</t>
  </si>
  <si>
    <t>lokalizacja</t>
  </si>
  <si>
    <t>nr załącznika</t>
  </si>
  <si>
    <r>
      <rPr>
        <b/>
        <sz val="9"/>
        <rFont val="Calibri"/>
        <family val="2"/>
      </rPr>
      <t>Gmina</t>
    </r>
  </si>
  <si>
    <r>
      <rPr>
        <b/>
        <sz val="9"/>
        <rFont val="Calibri"/>
        <family val="2"/>
      </rPr>
      <t>moc paneli</t>
    </r>
  </si>
  <si>
    <r>
      <rPr>
        <b/>
        <sz val="9"/>
        <rFont val="Calibri"/>
        <family val="2"/>
      </rPr>
      <t>nr działki</t>
    </r>
  </si>
  <si>
    <r>
      <rPr>
        <sz val="9"/>
        <rFont val="Arial"/>
        <family val="2"/>
      </rPr>
      <t>Jemielno</t>
    </r>
  </si>
  <si>
    <r>
      <rPr>
        <sz val="9"/>
        <rFont val="Arial"/>
        <family val="2"/>
      </rPr>
      <t>Wschowa</t>
    </r>
  </si>
  <si>
    <r>
      <rPr>
        <sz val="9"/>
        <rFont val="Arial"/>
        <family val="2"/>
      </rPr>
      <t>Rydzyna</t>
    </r>
  </si>
  <si>
    <r>
      <rPr>
        <sz val="9"/>
        <rFont val="Arial"/>
        <family val="2"/>
      </rPr>
      <t>Osieczna</t>
    </r>
  </si>
  <si>
    <r>
      <rPr>
        <sz val="9"/>
        <rFont val="Arial"/>
        <family val="2"/>
      </rPr>
      <t>Wojnowice</t>
    </r>
  </si>
  <si>
    <r>
      <rPr>
        <sz val="9"/>
        <rFont val="Arial"/>
        <family val="2"/>
      </rPr>
      <t>Krzemieniewo</t>
    </r>
  </si>
  <si>
    <r>
      <rPr>
        <sz val="9"/>
        <rFont val="Arial"/>
        <family val="2"/>
      </rPr>
      <t>Mierzejewo</t>
    </r>
  </si>
  <si>
    <r>
      <rPr>
        <sz val="9"/>
        <rFont val="Arial"/>
        <family val="2"/>
      </rPr>
      <t>Święciechowa</t>
    </r>
  </si>
  <si>
    <r>
      <rPr>
        <sz val="9"/>
        <rFont val="Arial"/>
        <family val="2"/>
      </rPr>
      <t>Krzywiń</t>
    </r>
  </si>
  <si>
    <r>
      <rPr>
        <sz val="9"/>
        <rFont val="Arial"/>
        <family val="2"/>
      </rPr>
      <t>Rąbinek</t>
    </r>
  </si>
  <si>
    <t>łącznie:</t>
  </si>
  <si>
    <t>Wschowa</t>
  </si>
  <si>
    <t>Lp</t>
  </si>
  <si>
    <t>kWp</t>
  </si>
  <si>
    <t>lokalizacji/ zalączników</t>
  </si>
  <si>
    <t>Moduł</t>
  </si>
  <si>
    <t>Licznik energii</t>
  </si>
  <si>
    <t>Suma</t>
  </si>
  <si>
    <t>Średnia</t>
  </si>
  <si>
    <t>Suma bieżąca</t>
  </si>
  <si>
    <t>Liczba</t>
  </si>
  <si>
    <t>Moc DC</t>
  </si>
  <si>
    <t>Moc AC</t>
  </si>
  <si>
    <t>ilość modułów</t>
  </si>
  <si>
    <t>moc modułów</t>
  </si>
  <si>
    <t>ilość liczników</t>
  </si>
  <si>
    <t>ilośc falowników 8 kW</t>
  </si>
  <si>
    <t>ilość falowników 10 kW</t>
  </si>
  <si>
    <t>ilośc falowników 12 kW</t>
  </si>
  <si>
    <t>ilość falowników 15 kW</t>
  </si>
  <si>
    <t>ilość falowników 17 kW</t>
  </si>
  <si>
    <t>ilość falowników 20 kW</t>
  </si>
  <si>
    <t>ilość falowników 25 kW</t>
  </si>
  <si>
    <t>ilośc falowników 6 kW</t>
  </si>
  <si>
    <t>ilość falowników łącznie</t>
  </si>
  <si>
    <t>sztuk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</si>
</sst>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6" formatCode="_-* #,##0.000_-;\-* #,##0.000_-;_-* &quot;-&quot;??_-;_-@_-"/>
  </numFmts>
  <fonts count="16" x14ac:knownFonts="1">
    <font>
      <sz val="10"/>
      <color rgb="FF000000"/>
      <name val="Times New Roman"/>
      <charset val="204"/>
    </font>
    <font>
      <sz val="9"/>
      <name val="Calibri"/>
      <family val="2"/>
      <charset val="238"/>
    </font>
    <font>
      <sz val="9"/>
      <name val="Calibri"/>
      <family val="2"/>
    </font>
    <font>
      <sz val="10"/>
      <color rgb="FF000000"/>
      <name val="Times New Roman"/>
      <family val="1"/>
      <charset val="238"/>
    </font>
    <font>
      <b/>
      <sz val="9"/>
      <name val="Calibri"/>
      <family val="2"/>
      <charset val="238"/>
    </font>
    <font>
      <b/>
      <sz val="9"/>
      <name val="Calibri"/>
      <family val="2"/>
    </font>
    <font>
      <b/>
      <sz val="9"/>
      <name val="Arial"/>
      <family val="2"/>
      <charset val="238"/>
    </font>
    <font>
      <sz val="9"/>
      <color rgb="FF000000"/>
      <name val="Times New Roman"/>
      <family val="1"/>
      <charset val="238"/>
    </font>
    <font>
      <sz val="9"/>
      <name val="Arial"/>
      <family val="2"/>
      <charset val="238"/>
    </font>
    <font>
      <sz val="9"/>
      <name val="Arial"/>
      <family val="2"/>
    </font>
    <font>
      <sz val="9"/>
      <color rgb="FF000000"/>
      <name val="Calibri"/>
      <family val="2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 wrapText="1" indent="1"/>
    </xf>
    <xf numFmtId="1" fontId="10" fillId="2" borderId="1" xfId="0" applyNumberFormat="1" applyFont="1" applyFill="1" applyBorder="1" applyAlignment="1">
      <alignment horizontal="right" vertical="top" shrinkToFit="1"/>
    </xf>
    <xf numFmtId="43" fontId="10" fillId="2" borderId="1" xfId="1" applyFont="1" applyFill="1" applyBorder="1" applyAlignment="1">
      <alignment horizontal="right" vertical="top" shrinkToFit="1"/>
    </xf>
    <xf numFmtId="0" fontId="11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wrapText="1"/>
    </xf>
    <xf numFmtId="1" fontId="10" fillId="2" borderId="1" xfId="0" applyNumberFormat="1" applyFont="1" applyFill="1" applyBorder="1" applyAlignment="1">
      <alignment horizontal="left" vertical="top" shrinkToFit="1"/>
    </xf>
    <xf numFmtId="0" fontId="7" fillId="2" borderId="1" xfId="0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right" vertical="top" shrinkToFit="1"/>
    </xf>
    <xf numFmtId="0" fontId="1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left" vertical="top" shrinkToFit="1"/>
    </xf>
    <xf numFmtId="0" fontId="4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top" wrapText="1"/>
    </xf>
    <xf numFmtId="43" fontId="4" fillId="4" borderId="1" xfId="1" applyFont="1" applyFill="1" applyBorder="1" applyAlignment="1">
      <alignment horizontal="left" vertical="center" wrapText="1"/>
    </xf>
    <xf numFmtId="43" fontId="10" fillId="0" borderId="1" xfId="1" applyFont="1" applyBorder="1" applyAlignment="1">
      <alignment horizontal="right" vertical="top" shrinkToFit="1"/>
    </xf>
    <xf numFmtId="43" fontId="1" fillId="0" borderId="1" xfId="1" applyFont="1" applyBorder="1" applyAlignment="1">
      <alignment vertical="top" wrapText="1"/>
    </xf>
    <xf numFmtId="43" fontId="7" fillId="0" borderId="0" xfId="1" applyFont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8" fillId="5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top"/>
    </xf>
    <xf numFmtId="43" fontId="12" fillId="0" borderId="0" xfId="1" applyFont="1" applyAlignment="1">
      <alignment horizontal="center" vertical="top"/>
    </xf>
    <xf numFmtId="164" fontId="12" fillId="0" borderId="0" xfId="1" applyNumberFormat="1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top" wrapText="1" inden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166" fontId="7" fillId="0" borderId="0" xfId="1" applyNumberFormat="1" applyFont="1" applyAlignment="1">
      <alignment horizontal="left" vertical="top"/>
    </xf>
    <xf numFmtId="0" fontId="13" fillId="0" borderId="0" xfId="0" applyFont="1" applyAlignment="1">
      <alignment horizontal="right" vertical="top"/>
    </xf>
    <xf numFmtId="166" fontId="13" fillId="0" borderId="0" xfId="1" applyNumberFormat="1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4" fillId="6" borderId="0" xfId="0" applyFont="1" applyFill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166" fontId="7" fillId="0" borderId="1" xfId="1" applyNumberFormat="1" applyFont="1" applyBorder="1" applyAlignment="1">
      <alignment horizontal="center" vertical="top"/>
    </xf>
    <xf numFmtId="43" fontId="7" fillId="7" borderId="2" xfId="1" applyFont="1" applyFill="1" applyBorder="1" applyAlignment="1">
      <alignment horizontal="center" vertical="top"/>
    </xf>
    <xf numFmtId="43" fontId="7" fillId="7" borderId="3" xfId="1" applyFont="1" applyFill="1" applyBorder="1" applyAlignment="1">
      <alignment horizontal="center" vertical="top"/>
    </xf>
    <xf numFmtId="43" fontId="7" fillId="7" borderId="4" xfId="1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7" fillId="7" borderId="3" xfId="0" applyFont="1" applyFill="1" applyBorder="1" applyAlignment="1">
      <alignment horizontal="center" vertical="top"/>
    </xf>
    <xf numFmtId="0" fontId="7" fillId="7" borderId="4" xfId="0" applyFont="1" applyFill="1" applyBorder="1" applyAlignment="1">
      <alignment horizontal="center" vertical="top"/>
    </xf>
    <xf numFmtId="166" fontId="7" fillId="7" borderId="2" xfId="1" applyNumberFormat="1" applyFont="1" applyFill="1" applyBorder="1" applyAlignment="1">
      <alignment horizontal="center" vertical="top"/>
    </xf>
    <xf numFmtId="166" fontId="7" fillId="7" borderId="3" xfId="1" applyNumberFormat="1" applyFont="1" applyFill="1" applyBorder="1" applyAlignment="1">
      <alignment horizontal="center" vertical="top"/>
    </xf>
    <xf numFmtId="166" fontId="7" fillId="7" borderId="4" xfId="1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right" vertical="top"/>
    </xf>
    <xf numFmtId="0" fontId="4" fillId="4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top"/>
    </xf>
    <xf numFmtId="0" fontId="7" fillId="0" borderId="0" xfId="1" applyNumberFormat="1" applyFont="1" applyAlignment="1">
      <alignment horizontal="center" vertical="top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7"/>
  <sheetViews>
    <sheetView tabSelected="1" topLeftCell="H43" zoomScale="110" zoomScaleNormal="110" workbookViewId="0">
      <selection activeCell="X4" sqref="X4"/>
    </sheetView>
  </sheetViews>
  <sheetFormatPr defaultRowHeight="12" x14ac:dyDescent="0.2"/>
  <cols>
    <col min="1" max="1" width="3.1640625" style="4" bestFit="1" customWidth="1"/>
    <col min="2" max="2" width="11.1640625" style="4" bestFit="1" customWidth="1"/>
    <col min="3" max="3" width="23" style="4" customWidth="1"/>
    <col min="4" max="4" width="11.5" style="4" bestFit="1" customWidth="1"/>
    <col min="5" max="5" width="13.33203125" style="4" bestFit="1" customWidth="1"/>
    <col min="6" max="6" width="9.5" style="23" bestFit="1" customWidth="1"/>
    <col min="7" max="7" width="19.6640625" style="4" customWidth="1"/>
    <col min="8" max="8" width="13.6640625" style="4" bestFit="1" customWidth="1"/>
    <col min="9" max="9" width="34.1640625" style="4" customWidth="1"/>
    <col min="10" max="10" width="9.33203125" style="4"/>
    <col min="11" max="11" width="9.33203125" style="35"/>
    <col min="12" max="12" width="17.6640625" style="4" customWidth="1"/>
    <col min="13" max="13" width="10.1640625" style="4" customWidth="1"/>
    <col min="14" max="20" width="9.33203125" style="4"/>
    <col min="21" max="21" width="11.6640625" style="54" customWidth="1"/>
    <col min="22" max="16384" width="9.33203125" style="4"/>
  </cols>
  <sheetData>
    <row r="1" spans="1:21" ht="24" x14ac:dyDescent="0.2">
      <c r="A1" s="17" t="s">
        <v>180</v>
      </c>
      <c r="B1" s="17" t="s">
        <v>165</v>
      </c>
      <c r="C1" s="17" t="s">
        <v>164</v>
      </c>
      <c r="D1" s="18" t="s">
        <v>163</v>
      </c>
      <c r="E1" s="17" t="s">
        <v>162</v>
      </c>
      <c r="F1" s="20" t="s">
        <v>166</v>
      </c>
      <c r="G1" s="17" t="s">
        <v>122</v>
      </c>
      <c r="H1" s="17" t="s">
        <v>167</v>
      </c>
      <c r="I1" s="17" t="s">
        <v>161</v>
      </c>
      <c r="J1" s="17" t="s">
        <v>183</v>
      </c>
      <c r="K1" s="17" t="s">
        <v>189</v>
      </c>
      <c r="L1" s="17" t="s">
        <v>184</v>
      </c>
      <c r="M1" s="17">
        <v>6</v>
      </c>
      <c r="N1" s="17">
        <v>8</v>
      </c>
      <c r="O1" s="17">
        <v>10</v>
      </c>
      <c r="P1" s="17">
        <v>12</v>
      </c>
      <c r="Q1" s="17">
        <v>15</v>
      </c>
      <c r="R1" s="17">
        <v>17</v>
      </c>
      <c r="S1" s="17">
        <v>20</v>
      </c>
      <c r="T1" s="17">
        <v>25</v>
      </c>
      <c r="U1" s="52" t="s">
        <v>190</v>
      </c>
    </row>
    <row r="2" spans="1:21" ht="13.5" customHeight="1" x14ac:dyDescent="0.2">
      <c r="A2" s="24">
        <v>1</v>
      </c>
      <c r="B2" s="32" t="s">
        <v>168</v>
      </c>
      <c r="C2" s="5" t="s">
        <v>123</v>
      </c>
      <c r="D2" s="19" t="s">
        <v>0</v>
      </c>
      <c r="E2" s="6">
        <v>30</v>
      </c>
      <c r="F2" s="7">
        <v>29.9</v>
      </c>
      <c r="G2" s="8" t="s">
        <v>81</v>
      </c>
      <c r="H2" s="1" t="s">
        <v>1</v>
      </c>
      <c r="I2" s="1"/>
      <c r="J2" s="24">
        <v>65</v>
      </c>
      <c r="K2" s="41">
        <f>0.46*J2</f>
        <v>29.900000000000002</v>
      </c>
      <c r="L2" s="24">
        <v>1</v>
      </c>
      <c r="M2" s="24"/>
      <c r="N2" s="24"/>
      <c r="O2" s="24">
        <v>1</v>
      </c>
      <c r="P2" s="24"/>
      <c r="Q2" s="24"/>
      <c r="R2" s="24">
        <v>1</v>
      </c>
      <c r="S2" s="24"/>
      <c r="T2" s="24"/>
      <c r="U2" s="53">
        <f t="shared" ref="U2:U35" si="0">O2*O$1+R2*R$1+S2*S$1+T2*T$1+P2*P$1+N2*N$1+Q2*Q$1+M2*M$2</f>
        <v>27</v>
      </c>
    </row>
    <row r="3" spans="1:21" ht="13.5" customHeight="1" x14ac:dyDescent="0.2">
      <c r="A3" s="24">
        <v>2</v>
      </c>
      <c r="B3" s="32"/>
      <c r="C3" s="5" t="s">
        <v>124</v>
      </c>
      <c r="D3" s="19" t="s">
        <v>2</v>
      </c>
      <c r="E3" s="6">
        <v>22</v>
      </c>
      <c r="F3" s="7">
        <v>21.62</v>
      </c>
      <c r="G3" s="8" t="s">
        <v>82</v>
      </c>
      <c r="H3" s="1" t="s">
        <v>3</v>
      </c>
      <c r="I3" s="9"/>
      <c r="J3" s="24">
        <v>47</v>
      </c>
      <c r="K3" s="41">
        <f t="shared" ref="K3:K45" si="1">0.46*J3</f>
        <v>21.62</v>
      </c>
      <c r="L3" s="24">
        <v>1</v>
      </c>
      <c r="M3" s="24"/>
      <c r="N3" s="24"/>
      <c r="O3" s="24"/>
      <c r="P3" s="24"/>
      <c r="Q3" s="24"/>
      <c r="R3" s="24"/>
      <c r="S3" s="24">
        <v>1</v>
      </c>
      <c r="T3" s="24"/>
      <c r="U3" s="53">
        <f t="shared" si="0"/>
        <v>20</v>
      </c>
    </row>
    <row r="4" spans="1:21" ht="13.5" customHeight="1" x14ac:dyDescent="0.2">
      <c r="A4" s="24">
        <v>3</v>
      </c>
      <c r="B4" s="31" t="s">
        <v>169</v>
      </c>
      <c r="C4" s="5" t="s">
        <v>125</v>
      </c>
      <c r="D4" s="19" t="s">
        <v>4</v>
      </c>
      <c r="E4" s="6">
        <v>27</v>
      </c>
      <c r="F4" s="7">
        <v>26.68</v>
      </c>
      <c r="G4" s="8" t="s">
        <v>83</v>
      </c>
      <c r="H4" s="1" t="s">
        <v>5</v>
      </c>
      <c r="I4" s="9"/>
      <c r="J4" s="24">
        <v>58</v>
      </c>
      <c r="K4" s="41">
        <f t="shared" si="1"/>
        <v>26.68</v>
      </c>
      <c r="L4" s="24">
        <v>1</v>
      </c>
      <c r="M4" s="24"/>
      <c r="N4" s="24"/>
      <c r="O4" s="24"/>
      <c r="P4" s="24"/>
      <c r="Q4" s="24"/>
      <c r="R4" s="24"/>
      <c r="S4" s="24"/>
      <c r="T4" s="24">
        <v>1</v>
      </c>
      <c r="U4" s="53">
        <f t="shared" si="0"/>
        <v>25</v>
      </c>
    </row>
    <row r="5" spans="1:21" ht="13.5" customHeight="1" x14ac:dyDescent="0.2">
      <c r="A5" s="24">
        <v>4</v>
      </c>
      <c r="B5" s="31"/>
      <c r="C5" s="5" t="s">
        <v>126</v>
      </c>
      <c r="D5" s="19" t="s">
        <v>6</v>
      </c>
      <c r="E5" s="6">
        <v>14</v>
      </c>
      <c r="F5" s="7">
        <v>13.8</v>
      </c>
      <c r="G5" s="8" t="s">
        <v>84</v>
      </c>
      <c r="H5" s="1" t="s">
        <v>7</v>
      </c>
      <c r="I5" s="9"/>
      <c r="J5" s="24">
        <v>30</v>
      </c>
      <c r="K5" s="41">
        <f t="shared" si="1"/>
        <v>13.8</v>
      </c>
      <c r="L5" s="24">
        <v>1</v>
      </c>
      <c r="M5" s="24"/>
      <c r="N5" s="24"/>
      <c r="O5" s="24"/>
      <c r="P5" s="24">
        <v>1</v>
      </c>
      <c r="Q5" s="24"/>
      <c r="R5" s="24"/>
      <c r="S5" s="24"/>
      <c r="T5" s="24"/>
      <c r="U5" s="53">
        <f t="shared" si="0"/>
        <v>12</v>
      </c>
    </row>
    <row r="6" spans="1:21" ht="13.5" customHeight="1" x14ac:dyDescent="0.2">
      <c r="A6" s="24">
        <v>5</v>
      </c>
      <c r="B6" s="31"/>
      <c r="C6" s="5" t="s">
        <v>127</v>
      </c>
      <c r="D6" s="19" t="s">
        <v>8</v>
      </c>
      <c r="E6" s="6">
        <v>27</v>
      </c>
      <c r="F6" s="7">
        <v>26.68</v>
      </c>
      <c r="G6" s="8" t="s">
        <v>85</v>
      </c>
      <c r="H6" s="10">
        <v>807</v>
      </c>
      <c r="I6" s="11"/>
      <c r="J6" s="24">
        <v>58</v>
      </c>
      <c r="K6" s="41">
        <f t="shared" si="1"/>
        <v>26.68</v>
      </c>
      <c r="L6" s="24">
        <v>1</v>
      </c>
      <c r="M6" s="24"/>
      <c r="N6" s="24"/>
      <c r="O6" s="24"/>
      <c r="P6" s="24"/>
      <c r="Q6" s="24"/>
      <c r="R6" s="24"/>
      <c r="S6" s="24"/>
      <c r="T6" s="24">
        <v>1</v>
      </c>
      <c r="U6" s="53">
        <f t="shared" si="0"/>
        <v>25</v>
      </c>
    </row>
    <row r="7" spans="1:21" ht="13.5" customHeight="1" x14ac:dyDescent="0.2">
      <c r="A7" s="24">
        <v>6</v>
      </c>
      <c r="B7" s="31"/>
      <c r="C7" s="5" t="s">
        <v>128</v>
      </c>
      <c r="D7" s="19" t="s">
        <v>9</v>
      </c>
      <c r="E7" s="6">
        <v>27</v>
      </c>
      <c r="F7" s="7">
        <v>26.68</v>
      </c>
      <c r="G7" s="8" t="s">
        <v>86</v>
      </c>
      <c r="H7" s="1" t="s">
        <v>10</v>
      </c>
      <c r="I7" s="9"/>
      <c r="J7" s="24">
        <v>58</v>
      </c>
      <c r="K7" s="41">
        <f t="shared" si="1"/>
        <v>26.68</v>
      </c>
      <c r="L7" s="24">
        <v>1</v>
      </c>
      <c r="M7" s="24"/>
      <c r="N7" s="24"/>
      <c r="O7" s="24"/>
      <c r="P7" s="24"/>
      <c r="Q7" s="24"/>
      <c r="R7" s="24"/>
      <c r="S7" s="24"/>
      <c r="T7" s="24">
        <v>1</v>
      </c>
      <c r="U7" s="53">
        <f t="shared" si="0"/>
        <v>25</v>
      </c>
    </row>
    <row r="8" spans="1:21" ht="13.5" customHeight="1" x14ac:dyDescent="0.2">
      <c r="A8" s="24">
        <v>7</v>
      </c>
      <c r="B8" s="31"/>
      <c r="C8" s="5" t="s">
        <v>129</v>
      </c>
      <c r="D8" s="19" t="s">
        <v>11</v>
      </c>
      <c r="E8" s="12">
        <v>45</v>
      </c>
      <c r="F8" s="21">
        <v>44.62</v>
      </c>
      <c r="G8" s="13" t="s">
        <v>87</v>
      </c>
      <c r="H8" s="2" t="s">
        <v>12</v>
      </c>
      <c r="I8" s="14"/>
      <c r="J8" s="24">
        <v>97</v>
      </c>
      <c r="K8" s="41">
        <f t="shared" si="1"/>
        <v>44.620000000000005</v>
      </c>
      <c r="L8" s="24">
        <v>1</v>
      </c>
      <c r="M8" s="24"/>
      <c r="N8" s="24"/>
      <c r="O8" s="24"/>
      <c r="P8" s="24"/>
      <c r="Q8" s="24"/>
      <c r="R8" s="24"/>
      <c r="S8" s="24">
        <v>2</v>
      </c>
      <c r="T8" s="24"/>
      <c r="U8" s="53">
        <f t="shared" si="0"/>
        <v>40</v>
      </c>
    </row>
    <row r="9" spans="1:21" ht="13.5" customHeight="1" x14ac:dyDescent="0.2">
      <c r="A9" s="24">
        <v>8</v>
      </c>
      <c r="B9" s="31"/>
      <c r="C9" s="5"/>
      <c r="D9" s="3" t="s">
        <v>13</v>
      </c>
      <c r="E9" s="12">
        <v>17</v>
      </c>
      <c r="F9" s="21"/>
      <c r="G9" s="13" t="s">
        <v>88</v>
      </c>
      <c r="H9" s="2" t="s">
        <v>14</v>
      </c>
      <c r="I9" s="14" t="s">
        <v>160</v>
      </c>
      <c r="J9" s="42">
        <f>O9*O$1+R9*R$1+S9*S$1+T9*T$1+P9*P$1+N9*N$1+Q9*Q$1+M9*M$2</f>
        <v>0</v>
      </c>
      <c r="K9" s="43"/>
      <c r="L9" s="43"/>
      <c r="M9" s="43"/>
      <c r="N9" s="43"/>
      <c r="O9" s="43"/>
      <c r="P9" s="43"/>
      <c r="Q9" s="43"/>
      <c r="R9" s="43"/>
      <c r="S9" s="43"/>
      <c r="T9" s="43"/>
      <c r="U9" s="44"/>
    </row>
    <row r="10" spans="1:21" ht="13.5" customHeight="1" x14ac:dyDescent="0.2">
      <c r="A10" s="24">
        <v>9</v>
      </c>
      <c r="B10" s="31"/>
      <c r="C10" s="5" t="s">
        <v>130</v>
      </c>
      <c r="D10" s="19" t="s">
        <v>15</v>
      </c>
      <c r="E10" s="6">
        <v>27</v>
      </c>
      <c r="F10" s="7">
        <v>26.68</v>
      </c>
      <c r="G10" s="8" t="s">
        <v>89</v>
      </c>
      <c r="H10" s="1" t="s">
        <v>16</v>
      </c>
      <c r="I10" s="9"/>
      <c r="J10" s="24">
        <v>58</v>
      </c>
      <c r="K10" s="41">
        <f t="shared" si="1"/>
        <v>26.68</v>
      </c>
      <c r="L10" s="24">
        <v>1</v>
      </c>
      <c r="M10" s="24"/>
      <c r="N10" s="24"/>
      <c r="O10" s="24"/>
      <c r="P10" s="24"/>
      <c r="Q10" s="24"/>
      <c r="R10" s="24"/>
      <c r="S10" s="24"/>
      <c r="T10" s="24">
        <v>1</v>
      </c>
      <c r="U10" s="53">
        <f t="shared" si="0"/>
        <v>25</v>
      </c>
    </row>
    <row r="11" spans="1:21" ht="13.5" customHeight="1" x14ac:dyDescent="0.2">
      <c r="A11" s="24">
        <v>10</v>
      </c>
      <c r="B11" s="31"/>
      <c r="C11" s="5" t="s">
        <v>131</v>
      </c>
      <c r="D11" s="19" t="s">
        <v>17</v>
      </c>
      <c r="E11" s="12">
        <v>55</v>
      </c>
      <c r="F11" s="21">
        <v>49.68</v>
      </c>
      <c r="G11" s="13" t="s">
        <v>90</v>
      </c>
      <c r="H11" s="2" t="s">
        <v>18</v>
      </c>
      <c r="I11" s="2"/>
      <c r="J11" s="24">
        <v>108</v>
      </c>
      <c r="K11" s="41">
        <f t="shared" si="1"/>
        <v>49.68</v>
      </c>
      <c r="L11" s="24">
        <v>1</v>
      </c>
      <c r="M11" s="24"/>
      <c r="N11" s="24"/>
      <c r="O11" s="24"/>
      <c r="P11" s="24"/>
      <c r="Q11" s="24"/>
      <c r="R11" s="24"/>
      <c r="S11" s="24">
        <v>1</v>
      </c>
      <c r="T11" s="24">
        <v>1</v>
      </c>
      <c r="U11" s="53">
        <f t="shared" si="0"/>
        <v>45</v>
      </c>
    </row>
    <row r="12" spans="1:21" ht="13.5" customHeight="1" x14ac:dyDescent="0.2">
      <c r="A12" s="24">
        <v>11</v>
      </c>
      <c r="B12" s="31"/>
      <c r="C12" s="5" t="s">
        <v>132</v>
      </c>
      <c r="D12" s="19" t="s">
        <v>179</v>
      </c>
      <c r="E12" s="12">
        <v>45</v>
      </c>
      <c r="F12" s="21">
        <v>44.62</v>
      </c>
      <c r="G12" s="13" t="s">
        <v>91</v>
      </c>
      <c r="H12" s="2" t="s">
        <v>19</v>
      </c>
      <c r="I12" s="2"/>
      <c r="J12" s="24">
        <v>97</v>
      </c>
      <c r="K12" s="41">
        <f t="shared" si="1"/>
        <v>44.620000000000005</v>
      </c>
      <c r="L12" s="24">
        <v>1</v>
      </c>
      <c r="M12" s="24"/>
      <c r="N12" s="24"/>
      <c r="O12" s="24"/>
      <c r="P12" s="24"/>
      <c r="Q12" s="24"/>
      <c r="R12" s="24"/>
      <c r="S12" s="24">
        <v>2</v>
      </c>
      <c r="T12" s="24"/>
      <c r="U12" s="53">
        <f t="shared" si="0"/>
        <v>40</v>
      </c>
    </row>
    <row r="13" spans="1:21" ht="13.5" customHeight="1" x14ac:dyDescent="0.2">
      <c r="A13" s="24">
        <v>12</v>
      </c>
      <c r="B13" s="30" t="s">
        <v>20</v>
      </c>
      <c r="C13" s="5" t="s">
        <v>133</v>
      </c>
      <c r="D13" s="19" t="s">
        <v>21</v>
      </c>
      <c r="E13" s="6">
        <v>27</v>
      </c>
      <c r="F13" s="7">
        <v>26.68</v>
      </c>
      <c r="G13" s="8" t="s">
        <v>92</v>
      </c>
      <c r="H13" s="1" t="s">
        <v>22</v>
      </c>
      <c r="I13" s="9"/>
      <c r="J13" s="24">
        <v>58</v>
      </c>
      <c r="K13" s="41">
        <f t="shared" si="1"/>
        <v>26.68</v>
      </c>
      <c r="L13" s="24">
        <v>1</v>
      </c>
      <c r="M13" s="24"/>
      <c r="N13" s="24">
        <v>1</v>
      </c>
      <c r="O13" s="24"/>
      <c r="P13" s="24"/>
      <c r="Q13" s="24">
        <v>1</v>
      </c>
      <c r="R13" s="24"/>
      <c r="S13" s="24"/>
      <c r="T13" s="24"/>
      <c r="U13" s="53">
        <f t="shared" si="0"/>
        <v>23</v>
      </c>
    </row>
    <row r="14" spans="1:21" ht="13.5" customHeight="1" x14ac:dyDescent="0.2">
      <c r="A14" s="24">
        <v>13</v>
      </c>
      <c r="B14" s="30"/>
      <c r="C14" s="5" t="s">
        <v>134</v>
      </c>
      <c r="D14" s="19" t="s">
        <v>23</v>
      </c>
      <c r="E14" s="12">
        <v>22</v>
      </c>
      <c r="F14" s="21">
        <v>21.62</v>
      </c>
      <c r="G14" s="13" t="s">
        <v>93</v>
      </c>
      <c r="H14" s="2" t="s">
        <v>24</v>
      </c>
      <c r="I14" s="15"/>
      <c r="J14" s="24">
        <v>47</v>
      </c>
      <c r="K14" s="41">
        <f t="shared" si="1"/>
        <v>21.62</v>
      </c>
      <c r="L14" s="24">
        <v>1</v>
      </c>
      <c r="M14" s="24"/>
      <c r="N14" s="24"/>
      <c r="O14" s="24"/>
      <c r="P14" s="24"/>
      <c r="Q14" s="24"/>
      <c r="R14" s="24"/>
      <c r="S14" s="24">
        <v>1</v>
      </c>
      <c r="T14" s="24"/>
      <c r="U14" s="53">
        <f t="shared" si="0"/>
        <v>20</v>
      </c>
    </row>
    <row r="15" spans="1:21" ht="13.5" customHeight="1" x14ac:dyDescent="0.2">
      <c r="A15" s="24">
        <v>14</v>
      </c>
      <c r="B15" s="30"/>
      <c r="C15" s="5" t="s">
        <v>135</v>
      </c>
      <c r="D15" s="19" t="s">
        <v>25</v>
      </c>
      <c r="E15" s="6">
        <v>27</v>
      </c>
      <c r="F15" s="7">
        <v>26.68</v>
      </c>
      <c r="G15" s="8" t="s">
        <v>94</v>
      </c>
      <c r="H15" s="10">
        <v>309</v>
      </c>
      <c r="I15" s="9"/>
      <c r="J15" s="24">
        <v>58</v>
      </c>
      <c r="K15" s="41">
        <f t="shared" si="1"/>
        <v>26.68</v>
      </c>
      <c r="L15" s="24">
        <v>1</v>
      </c>
      <c r="M15" s="24"/>
      <c r="N15" s="24"/>
      <c r="O15" s="24"/>
      <c r="P15" s="24"/>
      <c r="Q15" s="24"/>
      <c r="R15" s="24"/>
      <c r="S15" s="24"/>
      <c r="T15" s="24">
        <v>1</v>
      </c>
      <c r="U15" s="53">
        <f t="shared" si="0"/>
        <v>25</v>
      </c>
    </row>
    <row r="16" spans="1:21" ht="13.5" customHeight="1" x14ac:dyDescent="0.2">
      <c r="A16" s="24">
        <v>15</v>
      </c>
      <c r="B16" s="31" t="s">
        <v>170</v>
      </c>
      <c r="C16" s="5" t="s">
        <v>136</v>
      </c>
      <c r="D16" s="19" t="s">
        <v>26</v>
      </c>
      <c r="E16" s="12">
        <v>90</v>
      </c>
      <c r="F16" s="21">
        <v>42.32</v>
      </c>
      <c r="G16" s="13" t="s">
        <v>95</v>
      </c>
      <c r="H16" s="2" t="s">
        <v>27</v>
      </c>
      <c r="I16" s="15"/>
      <c r="J16" s="24">
        <v>92</v>
      </c>
      <c r="K16" s="41">
        <f t="shared" si="1"/>
        <v>42.32</v>
      </c>
      <c r="L16" s="24">
        <v>1</v>
      </c>
      <c r="M16" s="24"/>
      <c r="N16" s="24"/>
      <c r="O16" s="24"/>
      <c r="P16" s="24"/>
      <c r="Q16" s="24"/>
      <c r="R16" s="24"/>
      <c r="S16" s="24">
        <v>2</v>
      </c>
      <c r="T16" s="24"/>
      <c r="U16" s="53">
        <f t="shared" si="0"/>
        <v>40</v>
      </c>
    </row>
    <row r="17" spans="1:21" ht="13.5" customHeight="1" x14ac:dyDescent="0.2">
      <c r="A17" s="24">
        <v>16</v>
      </c>
      <c r="B17" s="31"/>
      <c r="C17" s="5"/>
      <c r="D17" s="3" t="s">
        <v>28</v>
      </c>
      <c r="E17" s="12">
        <v>27</v>
      </c>
      <c r="F17" s="21"/>
      <c r="G17" s="13" t="s">
        <v>96</v>
      </c>
      <c r="H17" s="2" t="s">
        <v>29</v>
      </c>
      <c r="I17" s="15" t="s">
        <v>160</v>
      </c>
      <c r="J17" s="42">
        <f>O17*O$1+R17*R$1+S17*S$1+T17*T$1+P17*P$1+N17*N$1+Q17*Q$1+M17*M$2</f>
        <v>0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4"/>
    </row>
    <row r="18" spans="1:21" ht="13.5" customHeight="1" x14ac:dyDescent="0.2">
      <c r="A18" s="24">
        <v>17</v>
      </c>
      <c r="B18" s="31"/>
      <c r="C18" s="5" t="s">
        <v>137</v>
      </c>
      <c r="D18" s="19" t="s">
        <v>30</v>
      </c>
      <c r="E18" s="12">
        <v>90</v>
      </c>
      <c r="F18" s="21">
        <v>49.68</v>
      </c>
      <c r="G18" s="13" t="s">
        <v>97</v>
      </c>
      <c r="H18" s="2" t="s">
        <v>31</v>
      </c>
      <c r="I18" s="14"/>
      <c r="J18" s="24">
        <v>108</v>
      </c>
      <c r="K18" s="41">
        <f>0.46*J18</f>
        <v>49.68</v>
      </c>
      <c r="L18" s="24">
        <v>1</v>
      </c>
      <c r="M18" s="24"/>
      <c r="N18" s="24"/>
      <c r="O18" s="24"/>
      <c r="P18" s="24"/>
      <c r="Q18" s="24"/>
      <c r="R18" s="24"/>
      <c r="S18" s="24">
        <v>2</v>
      </c>
      <c r="T18" s="24"/>
      <c r="U18" s="53">
        <f t="shared" si="0"/>
        <v>40</v>
      </c>
    </row>
    <row r="19" spans="1:21" ht="13.5" customHeight="1" x14ac:dyDescent="0.2">
      <c r="A19" s="24">
        <v>18</v>
      </c>
      <c r="B19" s="31"/>
      <c r="C19" s="5" t="s">
        <v>138</v>
      </c>
      <c r="D19" s="19" t="s">
        <v>32</v>
      </c>
      <c r="E19" s="12">
        <v>100</v>
      </c>
      <c r="F19" s="21">
        <v>49.68</v>
      </c>
      <c r="G19" s="13" t="s">
        <v>80</v>
      </c>
      <c r="H19" s="14"/>
      <c r="I19" s="14"/>
      <c r="J19" s="24">
        <v>108</v>
      </c>
      <c r="K19" s="41">
        <f>0.46*J19</f>
        <v>49.68</v>
      </c>
      <c r="L19" s="24">
        <v>1</v>
      </c>
      <c r="M19" s="24"/>
      <c r="N19" s="24"/>
      <c r="O19" s="24"/>
      <c r="P19" s="24"/>
      <c r="Q19" s="24"/>
      <c r="R19" s="24"/>
      <c r="S19" s="24">
        <v>1</v>
      </c>
      <c r="T19" s="24">
        <v>1</v>
      </c>
      <c r="U19" s="53">
        <f t="shared" si="0"/>
        <v>45</v>
      </c>
    </row>
    <row r="20" spans="1:21" ht="13.5" customHeight="1" x14ac:dyDescent="0.2">
      <c r="A20" s="24">
        <v>19</v>
      </c>
      <c r="B20" s="31" t="s">
        <v>171</v>
      </c>
      <c r="C20" s="5" t="s">
        <v>139</v>
      </c>
      <c r="D20" s="25" t="s">
        <v>172</v>
      </c>
      <c r="E20" s="12">
        <v>17</v>
      </c>
      <c r="F20" s="21">
        <v>16.559999999999999</v>
      </c>
      <c r="G20" s="13" t="s">
        <v>98</v>
      </c>
      <c r="H20" s="16">
        <v>419</v>
      </c>
      <c r="I20" s="14"/>
      <c r="J20" s="24">
        <v>36</v>
      </c>
      <c r="K20" s="41">
        <f t="shared" si="1"/>
        <v>16.560000000000002</v>
      </c>
      <c r="L20" s="24">
        <v>1</v>
      </c>
      <c r="M20" s="24"/>
      <c r="N20" s="24"/>
      <c r="O20" s="24"/>
      <c r="P20" s="24"/>
      <c r="Q20" s="24">
        <v>1</v>
      </c>
      <c r="R20" s="24"/>
      <c r="S20" s="24"/>
      <c r="T20" s="24"/>
      <c r="U20" s="53">
        <f t="shared" si="0"/>
        <v>15</v>
      </c>
    </row>
    <row r="21" spans="1:21" ht="13.5" customHeight="1" x14ac:dyDescent="0.2">
      <c r="A21" s="24">
        <v>20</v>
      </c>
      <c r="B21" s="31"/>
      <c r="C21" s="5" t="s">
        <v>140</v>
      </c>
      <c r="D21" s="19" t="s">
        <v>33</v>
      </c>
      <c r="E21" s="12">
        <v>22</v>
      </c>
      <c r="F21" s="21">
        <v>21.62</v>
      </c>
      <c r="G21" s="13" t="s">
        <v>99</v>
      </c>
      <c r="H21" s="2" t="s">
        <v>34</v>
      </c>
      <c r="I21" s="15"/>
      <c r="J21" s="24">
        <v>47</v>
      </c>
      <c r="K21" s="41">
        <f t="shared" si="1"/>
        <v>21.62</v>
      </c>
      <c r="L21" s="24">
        <v>1</v>
      </c>
      <c r="M21" s="24"/>
      <c r="N21" s="24"/>
      <c r="O21" s="24"/>
      <c r="P21" s="24"/>
      <c r="Q21" s="24"/>
      <c r="R21" s="24"/>
      <c r="S21" s="24">
        <v>1</v>
      </c>
      <c r="T21" s="24"/>
      <c r="U21" s="53">
        <f t="shared" si="0"/>
        <v>20</v>
      </c>
    </row>
    <row r="22" spans="1:21" ht="13.5" customHeight="1" x14ac:dyDescent="0.2">
      <c r="A22" s="24">
        <v>21</v>
      </c>
      <c r="B22" s="31"/>
      <c r="C22" s="5" t="s">
        <v>141</v>
      </c>
      <c r="D22" s="19" t="s">
        <v>35</v>
      </c>
      <c r="E22" s="6">
        <v>27</v>
      </c>
      <c r="F22" s="7">
        <v>26.68</v>
      </c>
      <c r="G22" s="8" t="s">
        <v>100</v>
      </c>
      <c r="H22" s="1" t="s">
        <v>36</v>
      </c>
      <c r="I22" s="15"/>
      <c r="J22" s="24">
        <v>58</v>
      </c>
      <c r="K22" s="41">
        <f t="shared" si="1"/>
        <v>26.68</v>
      </c>
      <c r="L22" s="24">
        <v>1</v>
      </c>
      <c r="M22" s="24"/>
      <c r="N22" s="24"/>
      <c r="O22" s="24"/>
      <c r="P22" s="24"/>
      <c r="Q22" s="24"/>
      <c r="R22" s="24"/>
      <c r="S22" s="24"/>
      <c r="T22" s="24">
        <v>1</v>
      </c>
      <c r="U22" s="53">
        <f t="shared" si="0"/>
        <v>25</v>
      </c>
    </row>
    <row r="23" spans="1:21" ht="13.5" customHeight="1" x14ac:dyDescent="0.2">
      <c r="A23" s="24">
        <v>22</v>
      </c>
      <c r="B23" s="31"/>
      <c r="C23" s="5" t="s">
        <v>142</v>
      </c>
      <c r="D23" s="19" t="s">
        <v>37</v>
      </c>
      <c r="E23" s="6">
        <v>27</v>
      </c>
      <c r="F23" s="7">
        <v>26.68</v>
      </c>
      <c r="G23" s="8" t="s">
        <v>101</v>
      </c>
      <c r="H23" s="1" t="s">
        <v>38</v>
      </c>
      <c r="I23" s="9"/>
      <c r="J23" s="24">
        <v>58</v>
      </c>
      <c r="K23" s="41">
        <f t="shared" si="1"/>
        <v>26.68</v>
      </c>
      <c r="L23" s="24">
        <v>1</v>
      </c>
      <c r="M23" s="24"/>
      <c r="N23" s="24"/>
      <c r="O23" s="24"/>
      <c r="P23" s="24"/>
      <c r="Q23" s="24"/>
      <c r="R23" s="24"/>
      <c r="S23" s="24"/>
      <c r="T23" s="24">
        <v>1</v>
      </c>
      <c r="U23" s="53">
        <f t="shared" si="0"/>
        <v>25</v>
      </c>
    </row>
    <row r="24" spans="1:21" x14ac:dyDescent="0.2">
      <c r="A24" s="24">
        <v>23</v>
      </c>
      <c r="B24" s="31"/>
      <c r="C24" s="5" t="s">
        <v>143</v>
      </c>
      <c r="D24" s="19" t="s">
        <v>39</v>
      </c>
      <c r="E24" s="6">
        <v>27</v>
      </c>
      <c r="F24" s="7">
        <v>26.68</v>
      </c>
      <c r="G24" s="8" t="s">
        <v>102</v>
      </c>
      <c r="H24" s="1" t="s">
        <v>40</v>
      </c>
      <c r="I24" s="11"/>
      <c r="J24" s="24">
        <v>58</v>
      </c>
      <c r="K24" s="41">
        <f t="shared" si="1"/>
        <v>26.68</v>
      </c>
      <c r="L24" s="24">
        <v>1</v>
      </c>
      <c r="M24" s="24"/>
      <c r="N24" s="24"/>
      <c r="O24" s="24">
        <v>1</v>
      </c>
      <c r="P24" s="24"/>
      <c r="Q24" s="24">
        <v>1</v>
      </c>
      <c r="R24" s="24"/>
      <c r="S24" s="24"/>
      <c r="T24" s="24"/>
      <c r="U24" s="53">
        <f t="shared" si="0"/>
        <v>25</v>
      </c>
    </row>
    <row r="25" spans="1:21" ht="13.5" customHeight="1" x14ac:dyDescent="0.2">
      <c r="A25" s="24">
        <v>24</v>
      </c>
      <c r="B25" s="31"/>
      <c r="C25" s="5" t="s">
        <v>144</v>
      </c>
      <c r="D25" s="19" t="s">
        <v>41</v>
      </c>
      <c r="E25" s="12">
        <v>22</v>
      </c>
      <c r="F25" s="21">
        <v>21.62</v>
      </c>
      <c r="G25" s="13" t="s">
        <v>96</v>
      </c>
      <c r="H25" s="2" t="s">
        <v>42</v>
      </c>
      <c r="I25" s="14"/>
      <c r="J25" s="24">
        <v>47</v>
      </c>
      <c r="K25" s="41">
        <f t="shared" si="1"/>
        <v>21.62</v>
      </c>
      <c r="L25" s="24">
        <v>1</v>
      </c>
      <c r="M25" s="24"/>
      <c r="N25" s="24"/>
      <c r="O25" s="24"/>
      <c r="P25" s="24"/>
      <c r="Q25" s="24"/>
      <c r="R25" s="24"/>
      <c r="S25" s="24">
        <v>1</v>
      </c>
      <c r="T25" s="24"/>
      <c r="U25" s="53">
        <f t="shared" si="0"/>
        <v>20</v>
      </c>
    </row>
    <row r="26" spans="1:21" ht="13.5" customHeight="1" x14ac:dyDescent="0.2">
      <c r="A26" s="24">
        <v>25</v>
      </c>
      <c r="B26" s="31"/>
      <c r="C26" s="5" t="s">
        <v>145</v>
      </c>
      <c r="D26" s="19" t="s">
        <v>43</v>
      </c>
      <c r="E26" s="12">
        <v>14</v>
      </c>
      <c r="F26" s="21">
        <v>13.8</v>
      </c>
      <c r="G26" s="13" t="s">
        <v>103</v>
      </c>
      <c r="H26" s="2" t="s">
        <v>44</v>
      </c>
      <c r="I26" s="14"/>
      <c r="J26" s="24">
        <v>30</v>
      </c>
      <c r="K26" s="41">
        <f t="shared" si="1"/>
        <v>13.8</v>
      </c>
      <c r="L26" s="24">
        <v>1</v>
      </c>
      <c r="M26" s="24"/>
      <c r="N26" s="24"/>
      <c r="O26" s="24"/>
      <c r="P26" s="24">
        <v>1</v>
      </c>
      <c r="Q26" s="24"/>
      <c r="R26" s="24"/>
      <c r="S26" s="24"/>
      <c r="T26" s="24"/>
      <c r="U26" s="53">
        <f t="shared" si="0"/>
        <v>12</v>
      </c>
    </row>
    <row r="27" spans="1:21" ht="13.5" customHeight="1" x14ac:dyDescent="0.2">
      <c r="A27" s="24">
        <v>26</v>
      </c>
      <c r="B27" s="31"/>
      <c r="C27" s="5" t="s">
        <v>146</v>
      </c>
      <c r="D27" s="19" t="s">
        <v>45</v>
      </c>
      <c r="E27" s="12">
        <v>27</v>
      </c>
      <c r="F27" s="21">
        <v>14.72</v>
      </c>
      <c r="G27" s="13" t="s">
        <v>104</v>
      </c>
      <c r="H27" s="2" t="s">
        <v>46</v>
      </c>
      <c r="I27" s="14"/>
      <c r="J27" s="24">
        <v>32</v>
      </c>
      <c r="K27" s="41">
        <f t="shared" si="1"/>
        <v>14.72</v>
      </c>
      <c r="L27" s="24">
        <v>1</v>
      </c>
      <c r="M27" s="24"/>
      <c r="N27" s="24"/>
      <c r="O27" s="24"/>
      <c r="P27" s="24"/>
      <c r="Q27" s="24">
        <v>1</v>
      </c>
      <c r="R27" s="24"/>
      <c r="S27" s="24"/>
      <c r="T27" s="24"/>
      <c r="U27" s="53">
        <f t="shared" si="0"/>
        <v>15</v>
      </c>
    </row>
    <row r="28" spans="1:21" ht="13.5" customHeight="1" x14ac:dyDescent="0.2">
      <c r="A28" s="24">
        <v>27</v>
      </c>
      <c r="B28" s="34" t="s">
        <v>173</v>
      </c>
      <c r="C28" s="5" t="s">
        <v>147</v>
      </c>
      <c r="D28" s="19" t="s">
        <v>47</v>
      </c>
      <c r="E28" s="12">
        <v>38</v>
      </c>
      <c r="F28" s="22">
        <v>37.72</v>
      </c>
      <c r="G28" s="13" t="s">
        <v>79</v>
      </c>
      <c r="H28" s="2" t="s">
        <v>48</v>
      </c>
      <c r="I28" s="15"/>
      <c r="J28" s="24">
        <v>82</v>
      </c>
      <c r="K28" s="41">
        <f t="shared" si="1"/>
        <v>37.72</v>
      </c>
      <c r="L28" s="24">
        <v>1</v>
      </c>
      <c r="M28" s="24"/>
      <c r="N28" s="24"/>
      <c r="O28" s="24"/>
      <c r="P28" s="24"/>
      <c r="Q28" s="24">
        <v>1</v>
      </c>
      <c r="R28" s="24"/>
      <c r="S28" s="24">
        <v>1</v>
      </c>
      <c r="T28" s="24"/>
      <c r="U28" s="53">
        <f t="shared" si="0"/>
        <v>35</v>
      </c>
    </row>
    <row r="29" spans="1:21" ht="13.5" customHeight="1" x14ac:dyDescent="0.2">
      <c r="A29" s="24">
        <v>28</v>
      </c>
      <c r="B29" s="34"/>
      <c r="C29" s="5" t="s">
        <v>148</v>
      </c>
      <c r="D29" s="19" t="s">
        <v>49</v>
      </c>
      <c r="E29" s="12">
        <v>22</v>
      </c>
      <c r="F29" s="21">
        <v>21.62</v>
      </c>
      <c r="G29" s="13" t="s">
        <v>105</v>
      </c>
      <c r="H29" s="2" t="s">
        <v>50</v>
      </c>
      <c r="I29" s="14"/>
      <c r="J29" s="24">
        <v>47</v>
      </c>
      <c r="K29" s="41">
        <f t="shared" si="1"/>
        <v>21.62</v>
      </c>
      <c r="L29" s="24">
        <v>1</v>
      </c>
      <c r="M29" s="24"/>
      <c r="N29" s="24"/>
      <c r="O29" s="24"/>
      <c r="P29" s="24"/>
      <c r="Q29" s="24"/>
      <c r="R29" s="24"/>
      <c r="S29" s="24">
        <v>1</v>
      </c>
      <c r="T29" s="24"/>
      <c r="U29" s="53">
        <f t="shared" si="0"/>
        <v>20</v>
      </c>
    </row>
    <row r="30" spans="1:21" ht="13.5" customHeight="1" x14ac:dyDescent="0.2">
      <c r="A30" s="24">
        <v>29</v>
      </c>
      <c r="B30" s="34"/>
      <c r="C30" s="5" t="s">
        <v>149</v>
      </c>
      <c r="D30" s="25" t="s">
        <v>174</v>
      </c>
      <c r="E30" s="12">
        <v>27</v>
      </c>
      <c r="F30" s="21">
        <v>26.68</v>
      </c>
      <c r="G30" s="13" t="s">
        <v>106</v>
      </c>
      <c r="H30" s="2" t="s">
        <v>51</v>
      </c>
      <c r="I30" s="14"/>
      <c r="J30" s="24">
        <v>58</v>
      </c>
      <c r="K30" s="41">
        <f t="shared" si="1"/>
        <v>26.68</v>
      </c>
      <c r="L30" s="24">
        <v>1</v>
      </c>
      <c r="M30" s="24"/>
      <c r="N30" s="24"/>
      <c r="O30" s="24"/>
      <c r="P30" s="24"/>
      <c r="Q30" s="24"/>
      <c r="R30" s="24"/>
      <c r="S30" s="24"/>
      <c r="T30" s="24">
        <v>1</v>
      </c>
      <c r="U30" s="53">
        <f t="shared" si="0"/>
        <v>25</v>
      </c>
    </row>
    <row r="31" spans="1:21" ht="13.5" customHeight="1" x14ac:dyDescent="0.2">
      <c r="A31" s="24">
        <v>30</v>
      </c>
      <c r="B31" s="34"/>
      <c r="C31" s="5"/>
      <c r="D31" s="3" t="s">
        <v>52</v>
      </c>
      <c r="E31" s="12">
        <v>22</v>
      </c>
      <c r="F31" s="21"/>
      <c r="G31" s="13" t="s">
        <v>107</v>
      </c>
      <c r="H31" s="2"/>
      <c r="I31" s="14" t="s">
        <v>160</v>
      </c>
      <c r="J31" s="45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7"/>
    </row>
    <row r="32" spans="1:21" ht="13.5" customHeight="1" x14ac:dyDescent="0.2">
      <c r="A32" s="24">
        <v>31</v>
      </c>
      <c r="B32" s="34"/>
      <c r="C32" s="5" t="s">
        <v>150</v>
      </c>
      <c r="D32" s="19" t="s">
        <v>53</v>
      </c>
      <c r="E32" s="12">
        <v>70</v>
      </c>
      <c r="F32" s="21">
        <v>15.18</v>
      </c>
      <c r="G32" s="13" t="s">
        <v>108</v>
      </c>
      <c r="H32" s="2" t="s">
        <v>54</v>
      </c>
      <c r="I32" s="14"/>
      <c r="J32" s="24">
        <v>33</v>
      </c>
      <c r="K32" s="41">
        <f t="shared" si="1"/>
        <v>15.180000000000001</v>
      </c>
      <c r="L32" s="24">
        <v>1</v>
      </c>
      <c r="M32" s="24"/>
      <c r="N32" s="24"/>
      <c r="O32" s="24"/>
      <c r="P32" s="24"/>
      <c r="Q32" s="24">
        <v>1</v>
      </c>
      <c r="R32" s="24"/>
      <c r="S32" s="24"/>
      <c r="T32" s="24"/>
      <c r="U32" s="53">
        <f t="shared" si="0"/>
        <v>15</v>
      </c>
    </row>
    <row r="33" spans="1:21" ht="13.5" customHeight="1" x14ac:dyDescent="0.2">
      <c r="A33" s="24">
        <v>32</v>
      </c>
      <c r="B33" s="33" t="s">
        <v>175</v>
      </c>
      <c r="C33" s="5" t="s">
        <v>151</v>
      </c>
      <c r="D33" s="19" t="s">
        <v>55</v>
      </c>
      <c r="E33" s="12">
        <v>56</v>
      </c>
      <c r="F33" s="21">
        <v>49.68</v>
      </c>
      <c r="G33" s="13" t="s">
        <v>109</v>
      </c>
      <c r="H33" s="2" t="s">
        <v>56</v>
      </c>
      <c r="I33" s="2"/>
      <c r="J33" s="24">
        <v>108</v>
      </c>
      <c r="K33" s="41">
        <f t="shared" si="1"/>
        <v>49.68</v>
      </c>
      <c r="L33" s="24">
        <v>1</v>
      </c>
      <c r="M33" s="24"/>
      <c r="N33" s="24"/>
      <c r="O33" s="24">
        <v>1</v>
      </c>
      <c r="P33" s="24"/>
      <c r="Q33" s="24">
        <v>2</v>
      </c>
      <c r="R33" s="24"/>
      <c r="S33" s="24"/>
      <c r="T33" s="24"/>
      <c r="U33" s="53">
        <f t="shared" si="0"/>
        <v>40</v>
      </c>
    </row>
    <row r="34" spans="1:21" ht="13.5" customHeight="1" x14ac:dyDescent="0.2">
      <c r="A34" s="24">
        <v>33</v>
      </c>
      <c r="B34" s="33"/>
      <c r="C34" s="5" t="s">
        <v>152</v>
      </c>
      <c r="D34" s="19" t="s">
        <v>57</v>
      </c>
      <c r="E34" s="12">
        <v>27</v>
      </c>
      <c r="F34" s="7">
        <v>26.68</v>
      </c>
      <c r="G34" s="13" t="s">
        <v>110</v>
      </c>
      <c r="H34" s="2" t="s">
        <v>58</v>
      </c>
      <c r="I34" s="14"/>
      <c r="J34" s="24">
        <v>58</v>
      </c>
      <c r="K34" s="41">
        <f>0.46*J34</f>
        <v>26.68</v>
      </c>
      <c r="L34" s="24">
        <v>1</v>
      </c>
      <c r="M34" s="24"/>
      <c r="N34" s="24"/>
      <c r="O34" s="24"/>
      <c r="P34" s="24"/>
      <c r="Q34" s="24"/>
      <c r="R34" s="24"/>
      <c r="S34" s="24"/>
      <c r="T34" s="24">
        <v>1</v>
      </c>
      <c r="U34" s="53">
        <f t="shared" si="0"/>
        <v>25</v>
      </c>
    </row>
    <row r="35" spans="1:21" ht="13.5" customHeight="1" x14ac:dyDescent="0.2">
      <c r="A35" s="24">
        <v>34</v>
      </c>
      <c r="B35" s="33"/>
      <c r="C35" s="5" t="s">
        <v>153</v>
      </c>
      <c r="D35" s="19" t="s">
        <v>59</v>
      </c>
      <c r="E35" s="12">
        <v>35</v>
      </c>
      <c r="F35" s="21">
        <v>34.96</v>
      </c>
      <c r="G35" s="13" t="s">
        <v>111</v>
      </c>
      <c r="H35" s="2" t="s">
        <v>60</v>
      </c>
      <c r="I35" s="14"/>
      <c r="J35" s="24">
        <v>76</v>
      </c>
      <c r="K35" s="41">
        <f t="shared" si="1"/>
        <v>34.96</v>
      </c>
      <c r="L35" s="24">
        <v>1</v>
      </c>
      <c r="M35" s="24">
        <v>1</v>
      </c>
      <c r="N35" s="24"/>
      <c r="O35" s="24"/>
      <c r="P35" s="24"/>
      <c r="Q35" s="24"/>
      <c r="R35" s="24"/>
      <c r="S35" s="24"/>
      <c r="T35" s="24">
        <v>1</v>
      </c>
      <c r="U35" s="53">
        <f t="shared" si="0"/>
        <v>25</v>
      </c>
    </row>
    <row r="36" spans="1:21" ht="13.5" customHeight="1" x14ac:dyDescent="0.2">
      <c r="A36" s="24">
        <v>35</v>
      </c>
      <c r="B36" s="31" t="s">
        <v>176</v>
      </c>
      <c r="C36" s="5" t="s">
        <v>154</v>
      </c>
      <c r="D36" s="19" t="s">
        <v>61</v>
      </c>
      <c r="E36" s="12">
        <v>80</v>
      </c>
      <c r="F36" s="21">
        <v>49.68</v>
      </c>
      <c r="G36" s="13" t="s">
        <v>112</v>
      </c>
      <c r="H36" s="2" t="s">
        <v>159</v>
      </c>
      <c r="I36" s="2"/>
      <c r="J36" s="24">
        <v>108</v>
      </c>
      <c r="K36" s="41">
        <f t="shared" si="1"/>
        <v>49.68</v>
      </c>
      <c r="L36" s="24">
        <v>1</v>
      </c>
      <c r="M36" s="24"/>
      <c r="N36" s="24"/>
      <c r="O36" s="24"/>
      <c r="P36" s="24"/>
      <c r="Q36" s="24"/>
      <c r="R36" s="24"/>
      <c r="S36" s="24">
        <v>1</v>
      </c>
      <c r="T36" s="24">
        <v>1</v>
      </c>
      <c r="U36" s="53">
        <f>O36*O$1+R36*R$1+S36*S$1+T36*T$1+P36*P$1+N36*N$1+Q36*Q$1+M36*M$2</f>
        <v>45</v>
      </c>
    </row>
    <row r="37" spans="1:21" ht="13.5" customHeight="1" x14ac:dyDescent="0.2">
      <c r="A37" s="24">
        <v>36</v>
      </c>
      <c r="B37" s="31"/>
      <c r="C37" s="5" t="s">
        <v>155</v>
      </c>
      <c r="D37" s="19" t="s">
        <v>62</v>
      </c>
      <c r="E37" s="12">
        <v>27</v>
      </c>
      <c r="F37" s="7">
        <v>26.68</v>
      </c>
      <c r="G37" s="13" t="s">
        <v>113</v>
      </c>
      <c r="H37" s="2" t="s">
        <v>63</v>
      </c>
      <c r="I37" s="2"/>
      <c r="J37" s="24">
        <v>58</v>
      </c>
      <c r="K37" s="41">
        <f t="shared" si="1"/>
        <v>26.68</v>
      </c>
      <c r="L37" s="24">
        <v>1</v>
      </c>
      <c r="M37" s="24"/>
      <c r="N37" s="24"/>
      <c r="O37" s="24"/>
      <c r="P37" s="24"/>
      <c r="Q37" s="24"/>
      <c r="R37" s="24"/>
      <c r="S37" s="24"/>
      <c r="T37" s="24">
        <v>1</v>
      </c>
      <c r="U37" s="53">
        <f t="shared" ref="U37:U42" si="2">O37*O$1+R37*R$1+S37*S$1+T37*T$1+P37*P$1+N37*N$1+Q37*Q$1+M37*M$2</f>
        <v>25</v>
      </c>
    </row>
    <row r="38" spans="1:21" ht="13.5" customHeight="1" x14ac:dyDescent="0.2">
      <c r="A38" s="24">
        <v>37</v>
      </c>
      <c r="B38" s="31"/>
      <c r="C38" s="5"/>
      <c r="D38" s="3" t="s">
        <v>177</v>
      </c>
      <c r="E38" s="12">
        <v>14</v>
      </c>
      <c r="F38" s="21"/>
      <c r="G38" s="13" t="s">
        <v>114</v>
      </c>
      <c r="H38" s="2" t="s">
        <v>64</v>
      </c>
      <c r="I38" s="2" t="s">
        <v>160</v>
      </c>
      <c r="J38" s="48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50"/>
    </row>
    <row r="39" spans="1:21" ht="13.5" customHeight="1" x14ac:dyDescent="0.2">
      <c r="A39" s="24">
        <v>38</v>
      </c>
      <c r="B39" s="31"/>
      <c r="C39" s="5" t="s">
        <v>156</v>
      </c>
      <c r="D39" s="19" t="s">
        <v>65</v>
      </c>
      <c r="E39" s="12">
        <v>45</v>
      </c>
      <c r="F39" s="21">
        <v>44.62</v>
      </c>
      <c r="G39" s="13" t="s">
        <v>115</v>
      </c>
      <c r="H39" s="2" t="s">
        <v>66</v>
      </c>
      <c r="I39" s="2"/>
      <c r="J39" s="24">
        <v>97</v>
      </c>
      <c r="K39" s="41">
        <f t="shared" si="1"/>
        <v>44.620000000000005</v>
      </c>
      <c r="L39" s="24">
        <v>1</v>
      </c>
      <c r="M39" s="24"/>
      <c r="N39" s="24"/>
      <c r="O39" s="24"/>
      <c r="P39" s="24"/>
      <c r="Q39" s="24"/>
      <c r="R39" s="24"/>
      <c r="S39" s="24">
        <v>1</v>
      </c>
      <c r="T39" s="24">
        <v>1</v>
      </c>
      <c r="U39" s="53">
        <f t="shared" si="2"/>
        <v>45</v>
      </c>
    </row>
    <row r="40" spans="1:21" ht="13.5" customHeight="1" x14ac:dyDescent="0.2">
      <c r="A40" s="24">
        <v>39</v>
      </c>
      <c r="B40" s="31"/>
      <c r="C40" s="5" t="s">
        <v>157</v>
      </c>
      <c r="D40" s="19" t="s">
        <v>67</v>
      </c>
      <c r="E40" s="12">
        <v>27</v>
      </c>
      <c r="F40" s="21">
        <v>26.68</v>
      </c>
      <c r="G40" s="13" t="s">
        <v>116</v>
      </c>
      <c r="H40" s="2" t="s">
        <v>68</v>
      </c>
      <c r="I40" s="2"/>
      <c r="J40" s="24">
        <v>58</v>
      </c>
      <c r="K40" s="41">
        <f t="shared" si="1"/>
        <v>26.68</v>
      </c>
      <c r="L40" s="24">
        <v>1</v>
      </c>
      <c r="M40" s="24"/>
      <c r="N40" s="24"/>
      <c r="O40" s="24"/>
      <c r="P40" s="24"/>
      <c r="Q40" s="24"/>
      <c r="R40" s="24"/>
      <c r="S40" s="24"/>
      <c r="T40" s="24">
        <v>1</v>
      </c>
      <c r="U40" s="53">
        <f t="shared" si="2"/>
        <v>25</v>
      </c>
    </row>
    <row r="41" spans="1:21" ht="13.5" customHeight="1" x14ac:dyDescent="0.2">
      <c r="A41" s="24">
        <v>40</v>
      </c>
      <c r="B41" s="31"/>
      <c r="C41" s="5"/>
      <c r="D41" s="3" t="s">
        <v>69</v>
      </c>
      <c r="E41" s="12">
        <v>14</v>
      </c>
      <c r="F41" s="21"/>
      <c r="G41" s="13" t="s">
        <v>117</v>
      </c>
      <c r="H41" s="2" t="s">
        <v>70</v>
      </c>
      <c r="I41" s="2" t="s">
        <v>160</v>
      </c>
      <c r="J41" s="48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/>
    </row>
    <row r="42" spans="1:21" ht="13.5" customHeight="1" x14ac:dyDescent="0.2">
      <c r="A42" s="24">
        <v>41</v>
      </c>
      <c r="B42" s="31"/>
      <c r="C42" s="5" t="s">
        <v>158</v>
      </c>
      <c r="D42" s="19" t="s">
        <v>71</v>
      </c>
      <c r="E42" s="12">
        <v>27</v>
      </c>
      <c r="F42" s="21">
        <v>18.86</v>
      </c>
      <c r="G42" s="13" t="s">
        <v>118</v>
      </c>
      <c r="H42" s="2">
        <v>1018</v>
      </c>
      <c r="I42" s="2" t="s">
        <v>78</v>
      </c>
      <c r="J42" s="24">
        <v>41</v>
      </c>
      <c r="K42" s="41">
        <f t="shared" si="1"/>
        <v>18.86</v>
      </c>
      <c r="L42" s="24">
        <v>1</v>
      </c>
      <c r="M42" s="24"/>
      <c r="N42" s="24"/>
      <c r="O42" s="24"/>
      <c r="P42" s="24"/>
      <c r="Q42" s="24"/>
      <c r="R42" s="24">
        <v>1</v>
      </c>
      <c r="S42" s="24"/>
      <c r="T42" s="24"/>
      <c r="U42" s="53">
        <f t="shared" si="2"/>
        <v>17</v>
      </c>
    </row>
    <row r="43" spans="1:21" ht="13.5" customHeight="1" x14ac:dyDescent="0.2">
      <c r="A43" s="24">
        <v>42</v>
      </c>
      <c r="B43" s="31"/>
      <c r="C43" s="5"/>
      <c r="D43" s="3" t="s">
        <v>72</v>
      </c>
      <c r="E43" s="12">
        <v>11</v>
      </c>
      <c r="F43" s="21"/>
      <c r="G43" s="13" t="s">
        <v>119</v>
      </c>
      <c r="H43" s="2" t="s">
        <v>73</v>
      </c>
      <c r="I43" s="2" t="s">
        <v>160</v>
      </c>
      <c r="J43" s="48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0"/>
    </row>
    <row r="44" spans="1:21" ht="13.5" customHeight="1" x14ac:dyDescent="0.2">
      <c r="A44" s="24">
        <v>43</v>
      </c>
      <c r="B44" s="31"/>
      <c r="C44" s="5"/>
      <c r="D44" s="3" t="s">
        <v>74</v>
      </c>
      <c r="E44" s="12">
        <v>11</v>
      </c>
      <c r="F44" s="21"/>
      <c r="G44" s="13" t="s">
        <v>120</v>
      </c>
      <c r="H44" s="2" t="s">
        <v>75</v>
      </c>
      <c r="I44" s="2" t="s">
        <v>160</v>
      </c>
      <c r="J44" s="48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50"/>
    </row>
    <row r="45" spans="1:21" ht="13.5" customHeight="1" x14ac:dyDescent="0.2">
      <c r="A45" s="24">
        <v>44</v>
      </c>
      <c r="B45" s="31"/>
      <c r="C45" s="5"/>
      <c r="D45" s="3" t="s">
        <v>76</v>
      </c>
      <c r="E45" s="12">
        <v>5</v>
      </c>
      <c r="F45" s="21"/>
      <c r="G45" s="13" t="s">
        <v>121</v>
      </c>
      <c r="H45" s="2" t="s">
        <v>77</v>
      </c>
      <c r="I45" s="2" t="s">
        <v>160</v>
      </c>
      <c r="J45" s="48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0"/>
    </row>
    <row r="46" spans="1:21" ht="13.5" customHeight="1" x14ac:dyDescent="0.2"/>
    <row r="47" spans="1:21" ht="13.5" customHeight="1" x14ac:dyDescent="0.2">
      <c r="E47" s="26" t="s">
        <v>178</v>
      </c>
      <c r="F47" s="27">
        <f>SUM(F2:F45)</f>
        <v>1075.0199999999995</v>
      </c>
      <c r="G47" s="29" t="s">
        <v>181</v>
      </c>
    </row>
    <row r="48" spans="1:21" ht="13.5" customHeight="1" x14ac:dyDescent="0.2">
      <c r="E48" s="26" t="s">
        <v>178</v>
      </c>
      <c r="F48" s="28">
        <f>COUNTA(F2:F45)</f>
        <v>36</v>
      </c>
      <c r="G48" s="29" t="s">
        <v>182</v>
      </c>
      <c r="J48" s="51" t="s">
        <v>191</v>
      </c>
      <c r="K48" s="37"/>
      <c r="L48" s="39">
        <f>SUM(J2:J45)</f>
        <v>2337</v>
      </c>
      <c r="M48" s="38" t="s">
        <v>203</v>
      </c>
    </row>
    <row r="49" spans="10:13" ht="13.5" customHeight="1" x14ac:dyDescent="0.2">
      <c r="J49" s="36" t="s">
        <v>192</v>
      </c>
      <c r="K49" s="37"/>
      <c r="L49" s="38">
        <f>L48*0.46</f>
        <v>1075.02</v>
      </c>
      <c r="M49" s="38" t="s">
        <v>181</v>
      </c>
    </row>
    <row r="50" spans="10:13" ht="13.5" customHeight="1" x14ac:dyDescent="0.2">
      <c r="J50" s="51" t="s">
        <v>193</v>
      </c>
      <c r="K50" s="37"/>
      <c r="L50" s="39">
        <f>SUM(L2:L45)</f>
        <v>36</v>
      </c>
      <c r="M50" s="38" t="s">
        <v>203</v>
      </c>
    </row>
    <row r="51" spans="10:13" ht="13.5" customHeight="1" x14ac:dyDescent="0.2">
      <c r="J51" s="36" t="s">
        <v>201</v>
      </c>
      <c r="K51" s="37"/>
      <c r="L51" s="38">
        <f>SUM(M2:M45)</f>
        <v>1</v>
      </c>
      <c r="M51" s="38" t="s">
        <v>203</v>
      </c>
    </row>
    <row r="52" spans="10:13" ht="13.5" customHeight="1" x14ac:dyDescent="0.2">
      <c r="J52" s="36" t="s">
        <v>194</v>
      </c>
      <c r="K52" s="37"/>
      <c r="L52" s="38">
        <f>SUM(N2:N45)</f>
        <v>1</v>
      </c>
      <c r="M52" s="38" t="s">
        <v>203</v>
      </c>
    </row>
    <row r="53" spans="10:13" ht="13.5" customHeight="1" x14ac:dyDescent="0.2">
      <c r="J53" s="36" t="s">
        <v>195</v>
      </c>
      <c r="K53" s="37"/>
      <c r="L53" s="38">
        <f>SUM(O2:O45)</f>
        <v>3</v>
      </c>
      <c r="M53" s="38" t="s">
        <v>203</v>
      </c>
    </row>
    <row r="54" spans="10:13" ht="13.5" customHeight="1" x14ac:dyDescent="0.2">
      <c r="J54" s="36" t="s">
        <v>196</v>
      </c>
      <c r="K54" s="37"/>
      <c r="L54" s="38">
        <f>SUM(P2:P45)</f>
        <v>2</v>
      </c>
      <c r="M54" s="38" t="s">
        <v>203</v>
      </c>
    </row>
    <row r="55" spans="10:13" ht="13.5" customHeight="1" x14ac:dyDescent="0.2">
      <c r="J55" s="36" t="s">
        <v>197</v>
      </c>
      <c r="K55" s="37"/>
      <c r="L55" s="38">
        <f>SUM(Q2:Q45)</f>
        <v>8</v>
      </c>
      <c r="M55" s="38" t="s">
        <v>203</v>
      </c>
    </row>
    <row r="56" spans="10:13" ht="13.5" customHeight="1" x14ac:dyDescent="0.2">
      <c r="J56" s="36" t="s">
        <v>198</v>
      </c>
      <c r="K56" s="37"/>
      <c r="L56" s="38">
        <f>SUM(R2:R45)</f>
        <v>2</v>
      </c>
      <c r="M56" s="38" t="s">
        <v>203</v>
      </c>
    </row>
    <row r="57" spans="10:13" ht="13.5" customHeight="1" x14ac:dyDescent="0.2">
      <c r="J57" s="36" t="s">
        <v>199</v>
      </c>
      <c r="K57" s="37"/>
      <c r="L57" s="38">
        <f>SUM(S2:S45)</f>
        <v>18</v>
      </c>
      <c r="M57" s="38" t="s">
        <v>203</v>
      </c>
    </row>
    <row r="58" spans="10:13" ht="13.5" customHeight="1" x14ac:dyDescent="0.2">
      <c r="J58" s="36" t="s">
        <v>200</v>
      </c>
      <c r="K58" s="37"/>
      <c r="L58" s="38">
        <f>SUM(T2:T45)</f>
        <v>16</v>
      </c>
      <c r="M58" s="38" t="s">
        <v>203</v>
      </c>
    </row>
    <row r="59" spans="10:13" ht="13.5" customHeight="1" x14ac:dyDescent="0.2">
      <c r="J59" s="51" t="s">
        <v>202</v>
      </c>
      <c r="L59" s="40">
        <f>SUM(L51:L58)</f>
        <v>51</v>
      </c>
      <c r="M59" s="38" t="s">
        <v>203</v>
      </c>
    </row>
    <row r="60" spans="10:13" ht="13.5" customHeight="1" x14ac:dyDescent="0.2"/>
    <row r="61" spans="10:13" ht="13.15" customHeight="1" x14ac:dyDescent="0.2"/>
    <row r="62" spans="10:13" ht="13.5" customHeight="1" x14ac:dyDescent="0.2"/>
    <row r="63" spans="10:13" ht="13.5" customHeight="1" x14ac:dyDescent="0.2"/>
    <row r="64" spans="10:13" ht="13.5" customHeight="1" x14ac:dyDescent="0.2"/>
    <row r="65" ht="13.5" customHeight="1" x14ac:dyDescent="0.2"/>
    <row r="66" ht="19.899999999999999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2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</sheetData>
  <mergeCells count="16">
    <mergeCell ref="J43:U43"/>
    <mergeCell ref="J44:U44"/>
    <mergeCell ref="J45:U45"/>
    <mergeCell ref="J9:U9"/>
    <mergeCell ref="J17:U17"/>
    <mergeCell ref="J31:U31"/>
    <mergeCell ref="J38:U38"/>
    <mergeCell ref="J41:U41"/>
    <mergeCell ref="B13:B15"/>
    <mergeCell ref="B4:B12"/>
    <mergeCell ref="B2:B3"/>
    <mergeCell ref="B36:B45"/>
    <mergeCell ref="B33:B35"/>
    <mergeCell ref="B28:B32"/>
    <mergeCell ref="B20:B27"/>
    <mergeCell ref="B16:B1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Kopia Kopia Kopia moce SUW.xlsx</dc:title>
  <dc:creator>rafal</dc:creator>
  <cp:lastModifiedBy>Andrzej Pieróg</cp:lastModifiedBy>
  <cp:lastPrinted>2024-02-21T10:56:43Z</cp:lastPrinted>
  <dcterms:created xsi:type="dcterms:W3CDTF">2023-10-24T19:42:51Z</dcterms:created>
  <dcterms:modified xsi:type="dcterms:W3CDTF">2024-03-11T13:15:50Z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2023-09-08T00:00:00Z</vt:filetime>
  </property>
  <property fmtid="{D5CDD505-2E9C-101B-9397-08002B2CF9AE}" pid="3" name="LastSaved">
    <vt:filetime>2023-10-24T00:00:00Z</vt:filetime>
  </property>
  <property fmtid="{D5CDD505-2E9C-101B-9397-08002B2CF9AE}" pid="4" name="Producer">
    <vt:lpwstr>Microsoft: Print To PDF</vt:lpwstr>
  </property>
</Properties>
</file>