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104"/>
  </bookViews>
  <sheets>
    <sheet name="ALL" sheetId="1" r:id="rId1"/>
    <sheet name="Arkusz1" sheetId="2" r:id="rId2"/>
  </sheets>
  <definedNames>
    <definedName name="_xlnm._FilterDatabase" localSheetId="0" hidden="1">ALL!$A$5:$Q$41</definedName>
    <definedName name="EURO">ALL!$V$6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2" l="1"/>
  <c r="R75" i="2" s="1"/>
  <c r="H75" i="2"/>
  <c r="G75" i="2" s="1"/>
  <c r="I75" i="2" s="1"/>
  <c r="L75" i="2" s="1"/>
  <c r="K75" i="2" s="1"/>
  <c r="M75" i="2" s="1"/>
  <c r="R74" i="2"/>
  <c r="P74" i="2"/>
  <c r="O74" i="2"/>
  <c r="Q74" i="2" s="1"/>
  <c r="H74" i="2"/>
  <c r="G74" i="2" s="1"/>
  <c r="I74" i="2" s="1"/>
  <c r="L74" i="2" s="1"/>
  <c r="K74" i="2" s="1"/>
  <c r="M74" i="2" s="1"/>
  <c r="P73" i="2"/>
  <c r="R73" i="2" s="1"/>
  <c r="O73" i="2"/>
  <c r="Q73" i="2" s="1"/>
  <c r="H73" i="2"/>
  <c r="G73" i="2"/>
  <c r="I73" i="2" s="1"/>
  <c r="L73" i="2" s="1"/>
  <c r="K73" i="2" s="1"/>
  <c r="M73" i="2" s="1"/>
  <c r="R72" i="2"/>
  <c r="P72" i="2"/>
  <c r="O72" i="2" s="1"/>
  <c r="Q72" i="2" s="1"/>
  <c r="H72" i="2"/>
  <c r="G72" i="2"/>
  <c r="I72" i="2" s="1"/>
  <c r="L72" i="2" s="1"/>
  <c r="K72" i="2" s="1"/>
  <c r="M72" i="2" s="1"/>
  <c r="P71" i="2"/>
  <c r="R71" i="2" s="1"/>
  <c r="H71" i="2"/>
  <c r="G71" i="2" s="1"/>
  <c r="I71" i="2" s="1"/>
  <c r="L71" i="2" s="1"/>
  <c r="K71" i="2" s="1"/>
  <c r="M71" i="2" s="1"/>
  <c r="R67" i="2"/>
  <c r="Q67" i="2" s="1"/>
  <c r="P67" i="2"/>
  <c r="O67" i="2"/>
  <c r="M67" i="2"/>
  <c r="L67" i="2"/>
  <c r="K67" i="2" s="1"/>
  <c r="I67" i="2"/>
  <c r="H67" i="2"/>
  <c r="G67" i="2" s="1"/>
  <c r="P60" i="2"/>
  <c r="L60" i="2"/>
  <c r="H60" i="2"/>
  <c r="P59" i="2"/>
  <c r="L59" i="2"/>
  <c r="H59" i="2"/>
  <c r="P58" i="2"/>
  <c r="L58" i="2"/>
  <c r="H58" i="2"/>
  <c r="P57" i="2"/>
  <c r="L57" i="2"/>
  <c r="H57" i="2"/>
  <c r="P54" i="2"/>
  <c r="L54" i="2"/>
  <c r="H54" i="2"/>
  <c r="P53" i="2"/>
  <c r="L53" i="2"/>
  <c r="H53" i="2"/>
  <c r="P49" i="2"/>
  <c r="L49" i="2"/>
  <c r="H49" i="2"/>
  <c r="P47" i="2"/>
  <c r="L47" i="2"/>
  <c r="H47" i="2"/>
  <c r="P42" i="2"/>
  <c r="R42" i="2" s="1"/>
  <c r="O42" i="2"/>
  <c r="Q42" i="2" s="1"/>
  <c r="H42" i="2"/>
  <c r="G42" i="2"/>
  <c r="I42" i="2" s="1"/>
  <c r="L42" i="2" s="1"/>
  <c r="K42" i="2" s="1"/>
  <c r="M42" i="2" s="1"/>
  <c r="P41" i="2"/>
  <c r="L41" i="2"/>
  <c r="H41" i="2"/>
  <c r="P40" i="2"/>
  <c r="L40" i="2"/>
  <c r="H40" i="2"/>
  <c r="P39" i="2"/>
  <c r="L39" i="2"/>
  <c r="H39" i="2"/>
  <c r="P34" i="2"/>
  <c r="L34" i="2"/>
  <c r="H34" i="2"/>
  <c r="P33" i="2"/>
  <c r="L33" i="2"/>
  <c r="H33" i="2"/>
  <c r="P32" i="2"/>
  <c r="L32" i="2"/>
  <c r="H32" i="2"/>
  <c r="H30" i="2" s="1"/>
  <c r="P31" i="2"/>
  <c r="L31" i="2"/>
  <c r="H31" i="2"/>
  <c r="P30" i="2"/>
  <c r="L30" i="2"/>
  <c r="W14" i="2"/>
  <c r="U21" i="2" s="1"/>
  <c r="V14" i="2"/>
  <c r="U14" i="2"/>
  <c r="P12" i="2"/>
  <c r="L12" i="2"/>
  <c r="H12" i="2"/>
  <c r="O71" i="2" l="1"/>
  <c r="Q71" i="2" s="1"/>
  <c r="O75" i="2"/>
  <c r="Q75" i="2" s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37" i="1"/>
  <c r="K37" i="1" s="1"/>
  <c r="M37" i="1" s="1"/>
  <c r="L36" i="1"/>
  <c r="K36" i="1" s="1"/>
  <c r="M36" i="1" s="1"/>
  <c r="L34" i="1"/>
  <c r="L33" i="1"/>
  <c r="K33" i="1" s="1"/>
  <c r="M33" i="1" s="1"/>
  <c r="L32" i="1"/>
  <c r="K32" i="1" s="1"/>
  <c r="M32" i="1" s="1"/>
  <c r="L31" i="1"/>
  <c r="K31" i="1" s="1"/>
  <c r="M31" i="1" s="1"/>
  <c r="L30" i="1"/>
  <c r="K30" i="1" s="1"/>
  <c r="M30" i="1" s="1"/>
  <c r="L28" i="1"/>
  <c r="K28" i="1" s="1"/>
  <c r="M28" i="1" s="1"/>
  <c r="L27" i="1"/>
  <c r="K27" i="1" s="1"/>
  <c r="M27" i="1" s="1"/>
  <c r="L26" i="1"/>
  <c r="K26" i="1" s="1"/>
  <c r="M26" i="1" s="1"/>
  <c r="L25" i="1"/>
  <c r="K25" i="1" s="1"/>
  <c r="M25" i="1" s="1"/>
  <c r="L24" i="1"/>
  <c r="K24" i="1" s="1"/>
  <c r="M24" i="1" s="1"/>
  <c r="L23" i="1"/>
  <c r="K23" i="1" s="1"/>
  <c r="M23" i="1" s="1"/>
  <c r="L22" i="1"/>
  <c r="K22" i="1" s="1"/>
  <c r="L21" i="1"/>
  <c r="K21" i="1" s="1"/>
  <c r="M21" i="1" s="1"/>
  <c r="L20" i="1"/>
  <c r="K20" i="1" s="1"/>
  <c r="M20" i="1" s="1"/>
  <c r="L19" i="1"/>
  <c r="K19" i="1" s="1"/>
  <c r="M19" i="1" s="1"/>
  <c r="L18" i="1"/>
  <c r="K18" i="1" s="1"/>
  <c r="M18" i="1" s="1"/>
  <c r="L17" i="1"/>
  <c r="K17" i="1" s="1"/>
  <c r="M17" i="1" s="1"/>
  <c r="L15" i="1"/>
  <c r="K15" i="1" s="1"/>
  <c r="M15" i="1" s="1"/>
  <c r="L14" i="1"/>
  <c r="K14" i="1" s="1"/>
  <c r="M14" i="1" s="1"/>
  <c r="L13" i="1"/>
  <c r="L12" i="1"/>
  <c r="K12" i="1" s="1"/>
  <c r="M12" i="1" s="1"/>
  <c r="L11" i="1"/>
  <c r="K11" i="1" s="1"/>
  <c r="M11" i="1" s="1"/>
  <c r="L10" i="1"/>
  <c r="K10" i="1" s="1"/>
  <c r="M10" i="1" s="1"/>
  <c r="L9" i="1"/>
  <c r="H36" i="1"/>
  <c r="G36" i="1" s="1"/>
  <c r="L35" i="1"/>
  <c r="K35" i="1" s="1"/>
  <c r="M35" i="1" s="1"/>
  <c r="L29" i="1"/>
  <c r="K29" i="1" s="1"/>
  <c r="M29" i="1" s="1"/>
  <c r="L16" i="1"/>
  <c r="K16" i="1" s="1"/>
  <c r="M16" i="1" s="1"/>
  <c r="L8" i="1"/>
  <c r="K8" i="1" s="1"/>
  <c r="M8" i="1" s="1"/>
  <c r="I36" i="1" l="1"/>
  <c r="Q36" i="1" s="1"/>
  <c r="O36" i="1"/>
  <c r="P36" i="1"/>
  <c r="K34" i="1"/>
  <c r="M34" i="1" s="1"/>
  <c r="K9" i="1"/>
  <c r="M9" i="1" s="1"/>
  <c r="K13" i="1"/>
  <c r="M22" i="1"/>
  <c r="M13" i="1" l="1"/>
  <c r="H8" i="1" l="1"/>
  <c r="H9" i="1"/>
  <c r="H10" i="1"/>
  <c r="H11" i="1"/>
  <c r="H12" i="1"/>
  <c r="H13" i="1"/>
  <c r="H14" i="1"/>
  <c r="H15" i="1"/>
  <c r="P15" i="1" s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G35" i="1" l="1"/>
  <c r="P35" i="1"/>
  <c r="G34" i="1"/>
  <c r="P34" i="1"/>
  <c r="G22" i="1"/>
  <c r="P22" i="1"/>
  <c r="G10" i="1"/>
  <c r="P10" i="1"/>
  <c r="G12" i="1"/>
  <c r="P12" i="1"/>
  <c r="G33" i="1"/>
  <c r="P33" i="1"/>
  <c r="G32" i="1"/>
  <c r="P32" i="1"/>
  <c r="G31" i="1"/>
  <c r="P31" i="1"/>
  <c r="G13" i="1"/>
  <c r="P13" i="1"/>
  <c r="G24" i="1"/>
  <c r="P24" i="1"/>
  <c r="G11" i="1"/>
  <c r="P11" i="1"/>
  <c r="G9" i="1"/>
  <c r="P9" i="1"/>
  <c r="G8" i="1"/>
  <c r="P8" i="1"/>
  <c r="G29" i="1"/>
  <c r="P29" i="1"/>
  <c r="G17" i="1"/>
  <c r="P17" i="1"/>
  <c r="G28" i="1"/>
  <c r="P28" i="1"/>
  <c r="G16" i="1"/>
  <c r="P16" i="1"/>
  <c r="G27" i="1"/>
  <c r="P27" i="1"/>
  <c r="G25" i="1"/>
  <c r="P25" i="1"/>
  <c r="G37" i="1"/>
  <c r="P37" i="1"/>
  <c r="G23" i="1"/>
  <c r="P23" i="1"/>
  <c r="G21" i="1"/>
  <c r="P21" i="1"/>
  <c r="G20" i="1"/>
  <c r="P20" i="1"/>
  <c r="G19" i="1"/>
  <c r="P19" i="1"/>
  <c r="G30" i="1"/>
  <c r="P30" i="1"/>
  <c r="G18" i="1"/>
  <c r="P18" i="1"/>
  <c r="G26" i="1"/>
  <c r="P26" i="1"/>
  <c r="G14" i="1"/>
  <c r="P14" i="1"/>
  <c r="G15" i="1"/>
  <c r="I20" i="1" l="1"/>
  <c r="Q20" i="1" s="1"/>
  <c r="O20" i="1"/>
  <c r="I13" i="1"/>
  <c r="Q13" i="1" s="1"/>
  <c r="O13" i="1"/>
  <c r="I21" i="1"/>
  <c r="Q21" i="1" s="1"/>
  <c r="O21" i="1"/>
  <c r="I10" i="1"/>
  <c r="Q10" i="1" s="1"/>
  <c r="O10" i="1"/>
  <c r="I15" i="1"/>
  <c r="Q15" i="1" s="1"/>
  <c r="O15" i="1"/>
  <c r="I26" i="1"/>
  <c r="Q26" i="1" s="1"/>
  <c r="O26" i="1"/>
  <c r="I30" i="1"/>
  <c r="Q30" i="1" s="1"/>
  <c r="O30" i="1"/>
  <c r="I27" i="1"/>
  <c r="Q27" i="1" s="1"/>
  <c r="O27" i="1"/>
  <c r="I17" i="1"/>
  <c r="Q17" i="1" s="1"/>
  <c r="O17" i="1"/>
  <c r="I22" i="1"/>
  <c r="Q22" i="1" s="1"/>
  <c r="O22" i="1"/>
  <c r="I28" i="1"/>
  <c r="Q28" i="1" s="1"/>
  <c r="O28" i="1"/>
  <c r="I18" i="1"/>
  <c r="Q18" i="1" s="1"/>
  <c r="O18" i="1"/>
  <c r="I9" i="1"/>
  <c r="Q9" i="1" s="1"/>
  <c r="O9" i="1"/>
  <c r="I37" i="1"/>
  <c r="Q37" i="1" s="1"/>
  <c r="O37" i="1"/>
  <c r="I11" i="1"/>
  <c r="Q11" i="1" s="1"/>
  <c r="O11" i="1"/>
  <c r="I33" i="1"/>
  <c r="Q33" i="1" s="1"/>
  <c r="O33" i="1"/>
  <c r="I31" i="1"/>
  <c r="Q31" i="1" s="1"/>
  <c r="O31" i="1"/>
  <c r="I29" i="1"/>
  <c r="Q29" i="1" s="1"/>
  <c r="O29" i="1"/>
  <c r="I32" i="1"/>
  <c r="Q32" i="1" s="1"/>
  <c r="O32" i="1"/>
  <c r="I19" i="1"/>
  <c r="Q19" i="1" s="1"/>
  <c r="O19" i="1"/>
  <c r="I25" i="1"/>
  <c r="Q25" i="1" s="1"/>
  <c r="O25" i="1"/>
  <c r="I24" i="1"/>
  <c r="Q24" i="1" s="1"/>
  <c r="O24" i="1"/>
  <c r="I35" i="1"/>
  <c r="Q35" i="1" s="1"/>
  <c r="O35" i="1"/>
  <c r="I14" i="1"/>
  <c r="Q14" i="1" s="1"/>
  <c r="O14" i="1"/>
  <c r="I8" i="1"/>
  <c r="Q8" i="1" s="1"/>
  <c r="O8" i="1"/>
  <c r="I23" i="1"/>
  <c r="Q23" i="1" s="1"/>
  <c r="O23" i="1"/>
  <c r="I34" i="1"/>
  <c r="Q34" i="1" s="1"/>
  <c r="O34" i="1"/>
  <c r="I16" i="1"/>
  <c r="Q16" i="1" s="1"/>
  <c r="O16" i="1"/>
  <c r="I12" i="1"/>
  <c r="Q12" i="1" s="1"/>
  <c r="O12" i="1"/>
  <c r="L38" i="1"/>
  <c r="P38" i="1" l="1"/>
  <c r="K38" i="1"/>
  <c r="M38" i="1"/>
  <c r="Q38" i="1" l="1"/>
  <c r="O38" i="1"/>
  <c r="H38" i="1"/>
  <c r="I38" i="1" l="1"/>
  <c r="G38" i="1"/>
</calcChain>
</file>

<file path=xl/comments1.xml><?xml version="1.0" encoding="utf-8"?>
<comments xmlns="http://schemas.openxmlformats.org/spreadsheetml/2006/main">
  <authors>
    <author>Autor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służba uie</t>
        </r>
      </text>
    </comment>
  </commentList>
</comments>
</file>

<file path=xl/sharedStrings.xml><?xml version="1.0" encoding="utf-8"?>
<sst xmlns="http://schemas.openxmlformats.org/spreadsheetml/2006/main" count="332" uniqueCount="206">
  <si>
    <t>  / kody  /</t>
  </si>
  <si>
    <t>J.m.</t>
  </si>
  <si>
    <t>Ilość</t>
  </si>
  <si>
    <t>Cena         jedn.          brutto / zł. /</t>
  </si>
  <si>
    <t>Przedmiot  zamówienia </t>
  </si>
  <si>
    <t>ZBB</t>
  </si>
  <si>
    <t>SZYMAŃSKI</t>
  </si>
  <si>
    <t>szt.</t>
  </si>
  <si>
    <t>Analizator widma TinySA</t>
  </si>
  <si>
    <t>Antena Vivaldi UWB-2 600-6000 MHz</t>
  </si>
  <si>
    <t>60074.12</t>
  </si>
  <si>
    <t>ALIENTECH DUO 3 antenna signal booster range extender for DJI/Autel/Parrot/FPV drones</t>
  </si>
  <si>
    <t>INV20850</t>
  </si>
  <si>
    <t>https://tapto.pro/ua/p2281291340-kabel-radiochastotnyj-invisio.html</t>
  </si>
  <si>
    <t>6574</t>
  </si>
  <si>
    <t>10E9-639F8</t>
  </si>
  <si>
    <t>Montaż do kamer sportowych na szynę RIS 22 mm</t>
  </si>
  <si>
    <t>https://www.gohero.pl/metalowy-montaz-na-szyne-ris-22-mm-gopro</t>
  </si>
  <si>
    <t>TG-AS-G2-MC</t>
  </si>
  <si>
    <t>GŁ ZBB</t>
  </si>
  <si>
    <t>GS ZBB</t>
  </si>
  <si>
    <t>ZB, ZD, (1 kabel na radio TETRA)</t>
  </si>
  <si>
    <t>Templars Gear - Admin Panel Astrolabe Gen2 Multicam</t>
  </si>
  <si>
    <t>https://jarmix-militaria.pl/pozostale-ladownice/templars-gear-admin-panel-astrolabe-gen2-mc</t>
  </si>
  <si>
    <t>https://www.mediaexpert.pl/foto-i-kamery/kamery/kamery-sportowe/kamera-sportowa-gopro-hero13-black-hard-bundle</t>
  </si>
  <si>
    <t>GW ZBB</t>
  </si>
  <si>
    <t>Kamera sportowa GOPRO HERO 13 BLACK ACCESSORY HARD BUNDLE</t>
  </si>
  <si>
    <t>2026534</t>
  </si>
  <si>
    <t>Obudowa GOPRO Protective Housing do HERO13/12/11/10/9</t>
  </si>
  <si>
    <t>344572</t>
  </si>
  <si>
    <t>Ramka GOPRO Media Mod do HERO13/12/11/10/9</t>
  </si>
  <si>
    <t>344557</t>
  </si>
  <si>
    <t>https://www.mediaexpert.pl/foto-i-kamery/akcesoria-do-aparatow-i-kamer/akcesoria-do-kamer-sportowych/media-mod-hero9-black</t>
  </si>
  <si>
    <t>https://www.mediaexpert.pl/foto-i-kamery/akcesoria-do-aparatow-i-kamer/akcesoria-do-kamer-sportowych/protective-housing-hero9-black</t>
  </si>
  <si>
    <t>GW ZBB K9</t>
  </si>
  <si>
    <t xml:space="preserve">LoRa-E5 mini STM32WLE5JC - moduł LoRaWAN 868/915 MHz </t>
  </si>
  <si>
    <t>5904422369026</t>
  </si>
  <si>
    <t>https://botland.com.pl/skanery-3d/22166-skaner-3d-shining-3d-einstar-6970163080529.html</t>
  </si>
  <si>
    <t>Skaner 3D - Shining 3D Einstar</t>
  </si>
  <si>
    <t>6970163080529</t>
  </si>
  <si>
    <t>Radiora WB-10 Antena kierunkowa 0.6-10GHz</t>
  </si>
  <si>
    <t>5309</t>
  </si>
  <si>
    <t>https://www.octanewireless.com/product/bw-2-30/</t>
  </si>
  <si>
    <t>szt</t>
  </si>
  <si>
    <t>ZBC</t>
  </si>
  <si>
    <t>NIE</t>
  </si>
  <si>
    <t>TAK</t>
  </si>
  <si>
    <t>Złącze przejściowe PRZ-009</t>
  </si>
  <si>
    <t>Cena orientacyjna - strona w produkcji www.fas.com.pl</t>
  </si>
  <si>
    <t>Mikrofon model M-7/DC FAA TSO-C139 z zestawem</t>
  </si>
  <si>
    <t>18376G-02</t>
  </si>
  <si>
    <t>nie</t>
  </si>
  <si>
    <t>G6</t>
  </si>
  <si>
    <t>MASZT TELESKOPOWY Z WŁÓKNA SZKLANEGO 10 m GRP EXTRA DX-WIRE</t>
  </si>
  <si>
    <t>Michał MLECZEK</t>
  </si>
  <si>
    <t>UCHWYT DO ODCIĄGÓW MASZTU MAB34 DX-WIRE</t>
  </si>
  <si>
    <t>UCHWYT DO ODCIĄGÓW MASZTU MAB22 DX-WIRE</t>
  </si>
  <si>
    <t>ODCIĄGI DO MASZTU TELESKOPOWEGO DX-WIRE 10 lub 13.7m - KOMPLET</t>
  </si>
  <si>
    <t>PODSTAWA MASZTU 55 mm - ŚWIDER</t>
  </si>
  <si>
    <t>Moonraker DL-15N sztuczne obciążenie 50Ohm DC-800MHz do 100W wtyk N</t>
  </si>
  <si>
    <t>6870</t>
  </si>
  <si>
    <t>RigExpert Stick XPro miniaturowy analizator antenowy 0.1-1000MHz łączność Bluetooth</t>
  </si>
  <si>
    <t>6639</t>
  </si>
  <si>
    <t>Przełącznik antenowy 2-pozycyjny Jetfon CX-201U (0-600MHz) gniazda PL - do wtyków UC-1</t>
  </si>
  <si>
    <t>6118</t>
  </si>
  <si>
    <t>Przełącznik antenowy 3-pozycyjny Jetfon CO-301N (0-1.5GHz) gniazda N</t>
  </si>
  <si>
    <t>5649</t>
  </si>
  <si>
    <t xml:space="preserve">HamGeek manipulator dwudźwigniowy CW do telegrafii </t>
  </si>
  <si>
    <t>6573</t>
  </si>
  <si>
    <t>SDR Receiver Guard Protector - zabezpieczenie odbiornika SDR / skanera przed zbyt mocnym sygnałem</t>
  </si>
  <si>
    <t>4919</t>
  </si>
  <si>
    <t>Octane HF Wearable Antenna BW 2-30</t>
  </si>
  <si>
    <t>G6 - 1 szt, ZB - po jednej sztuce (Do testów)</t>
  </si>
  <si>
    <t>Akumulator Bioenno Power BLF-1203AB (LiFePO4, 12V, 3Ah) with 2A charger</t>
  </si>
  <si>
    <t>BLF-1203AB</t>
  </si>
  <si>
    <t>https://hamsource.com/product/blf-1203ab/</t>
  </si>
  <si>
    <t>Akumulator Bioenno Power BLF-12045W (LiFePO4, 12V, 4.5Ah) with 2A charger</t>
  </si>
  <si>
    <t>BLF-12045W</t>
  </si>
  <si>
    <t>https://www.bioennopower.com/products/12v-4-5ah-lfp-battery-pvc-pack?variant=1014020356</t>
  </si>
  <si>
    <t>Wtyki złącza Andersona 30A pakiet 20szt. (Anderson Powerpole)</t>
  </si>
  <si>
    <t>Maxi Universal Coaxial RF Adapter Kit, Pomona 5748</t>
  </si>
  <si>
    <t>5748</t>
  </si>
  <si>
    <t>7/16 DIN To Type N Adapter Kit, Pomona 6254</t>
  </si>
  <si>
    <t>SMA Adapter KIT, POMONA 72931</t>
  </si>
  <si>
    <t>72931</t>
  </si>
  <si>
    <t>RED PITAYA OBUDOWA AKRYLOWA (122-16)</t>
  </si>
  <si>
    <t>IZD0009</t>
  </si>
  <si>
    <t>RED PITAYA OBUDOWA ALUMINIOWA  (122-16)</t>
  </si>
  <si>
    <t>IZD0010</t>
  </si>
  <si>
    <t>Przejściówka kątowa SMA Radiora PTFE/Gold - SMA-M/SMA-F (SMA żeńskie - SMA męskie)</t>
  </si>
  <si>
    <t>2882</t>
  </si>
  <si>
    <t>Kabel koncentryczny HYPERFLEX 5 /.212" (Messi &amp; Paoloni)</t>
  </si>
  <si>
    <t>5625</t>
  </si>
  <si>
    <t>m</t>
  </si>
  <si>
    <t>SIVA RG-213U Przewód antenowy 50 Ohm</t>
  </si>
  <si>
    <t>Tłumik antenowy regulowany 0-90dB DC-3GHz 50 Ohm gniazda N</t>
  </si>
  <si>
    <t>SMA wtyk / N wtyk adapter / przejściówka antenowa</t>
  </si>
  <si>
    <t>Wrzucone do postępowania na baterie</t>
  </si>
  <si>
    <t>Wrzucić do postępowania na słuchawki</t>
  </si>
  <si>
    <t>421-008</t>
  </si>
  <si>
    <t>Artykuły elektrotechniczne</t>
  </si>
  <si>
    <t>PKW IRAK</t>
  </si>
  <si>
    <t>Słuchawki aktywne douszne PELTOR TEP300</t>
  </si>
  <si>
    <t>ZBA/IRAK</t>
  </si>
  <si>
    <t>LP</t>
  </si>
  <si>
    <t>Skrzynia transportowa Explorer 76416 (Khaki)</t>
  </si>
  <si>
    <t>8145PL1476188</t>
  </si>
  <si>
    <t>ZD / GŁ</t>
  </si>
  <si>
    <t>sierż. RYGIEL</t>
  </si>
  <si>
    <t>https://www.conrad.pl/pl/p/walizka-outdoorowa-explorer-cases-7641-g-e-153-9-l-d-x-s-x-w-860-x-560-x-460-mm-oliwkowy-2565377.html</t>
  </si>
  <si>
    <t xml:space="preserve">Kłódka Explorer ECBM-TSADIGILOC </t>
  </si>
  <si>
    <t>5340PL1893657</t>
  </si>
  <si>
    <t>https://www.bhphotovideo.com/c/product/1121581-reg/explorer_cases_ecbm_tsadigiloc_tsa_s_approved_padlock_4.html</t>
  </si>
  <si>
    <t>Kabel do głośnika 10535-0713-A020 REV B</t>
  </si>
  <si>
    <t>5995PL0723395</t>
  </si>
  <si>
    <t>https://www.american-milspec.com/p-6906-harris-audio-speaker-power-cable-20ft-10535-0713-a020.aspx</t>
  </si>
  <si>
    <t>Laptop Rugged RF-3577-76EN</t>
  </si>
  <si>
    <t>7021PL1867956</t>
  </si>
  <si>
    <t>https://www.malanet.pl/shop/w241118010-laptop-2w1-panasonic-toughbook-cf-20-2-i5-7y57-8-gb-ram-256-gb-ssd-b-6995</t>
  </si>
  <si>
    <t>Antena RF-1944-AT020</t>
  </si>
  <si>
    <t>5985PL1614037</t>
  </si>
  <si>
    <t>https://www.l3harris.com/all-capabilities/rf-1944-at020-20-watt-manpack-broadband-inverted-vee-hf-antenna</t>
  </si>
  <si>
    <t>SKÅDIS Tablica perforowana czarny, 76x56 cm</t>
  </si>
  <si>
    <t>505.343.78</t>
  </si>
  <si>
    <t>https://www.ikea.com/pl/pl/p/skadis-tablica-perforowana-czarny-50534378/?gad_source=1</t>
  </si>
  <si>
    <t>do wyjebania</t>
  </si>
  <si>
    <t>do rozważenia</t>
  </si>
  <si>
    <t>Artykuły i akcesoria</t>
  </si>
  <si>
    <t>Anteny i kable do radyjek</t>
  </si>
  <si>
    <t>pytania:</t>
  </si>
  <si>
    <t>1.</t>
  </si>
  <si>
    <t>2.</t>
  </si>
  <si>
    <t>Osobna podziałka na filamenty</t>
  </si>
  <si>
    <t>3.</t>
  </si>
  <si>
    <t>4.</t>
  </si>
  <si>
    <t>6.</t>
  </si>
  <si>
    <t>7.</t>
  </si>
  <si>
    <t>8.</t>
  </si>
  <si>
    <t>Projektor multimedialny Sharp NEC ME403U</t>
  </si>
  <si>
    <t>SPWS</t>
  </si>
  <si>
    <t>5028695614345</t>
  </si>
  <si>
    <t>https://allegro.pl/oferta/rzutnik-nec-me403u-3lcd-wuxga-4000lm-od-reki-11560697827?offerId=11560697827</t>
  </si>
  <si>
    <t>Andrzej - kamery, mniej i które konkretnie</t>
  </si>
  <si>
    <t>Moduły elektroniczne/sieciowe</t>
  </si>
  <si>
    <t>Pamięci do przechowywania danych</t>
  </si>
  <si>
    <t>Drukarki 3D</t>
  </si>
  <si>
    <t>Drukarki, urządzenia wielofunkcyjne</t>
  </si>
  <si>
    <t>OSL</t>
  </si>
  <si>
    <t>Kwoty obecnie w planie rzeczowo-finansowym</t>
  </si>
  <si>
    <t>osobna podziałka na drobnicę radiową - wyposażenie do transmisji radiowej ???</t>
  </si>
  <si>
    <t>Kable i anteny do rdst Harris? Jak był kupowane?</t>
  </si>
  <si>
    <t>Osobna pozycja na rzutniki, monitory?</t>
  </si>
  <si>
    <t>5.</t>
  </si>
  <si>
    <t>kamerki go pro</t>
  </si>
  <si>
    <t>zgoda ogólnie na: monitory, miniaturowe rzutniki? Rzutnik dla SPWS, galaxy tab? Odstępstwa od razu uwzględnić?</t>
  </si>
  <si>
    <t>Kamery GoPro - łączność czy Pion Szkolenia?</t>
  </si>
  <si>
    <t>9.</t>
  </si>
  <si>
    <t>Przy OPZ na sprzęt z Wykazu - konkretne urządzenie, czy parametry?</t>
  </si>
  <si>
    <t>Czy na access pointy do 106 była jakaś zgoda? I podobnie zgoda na routery netgear, czy routery na karty SIM nie powinny iść na WŁ?</t>
  </si>
  <si>
    <t>https://sieciowy.com.pl/pl/products/cisco-c8200l-1n-4t-15975.html</t>
  </si>
  <si>
    <t>Router Cisco C8200L-1N-4T</t>
  </si>
  <si>
    <t>C8200L-1N-4T</t>
  </si>
  <si>
    <t>https://sieciowy.com.pl/pl/products/cisco-l-dna-c8200_3y-16254.html</t>
  </si>
  <si>
    <t>Licencja DNA dla 8200 3letnia do 30MB/s</t>
  </si>
  <si>
    <t>Cisco L-DNA-C8200_3Y</t>
  </si>
  <si>
    <t>Przełączniki/Routery</t>
  </si>
  <si>
    <t>Rzutnik multimedialny</t>
  </si>
  <si>
    <t>tryb</t>
  </si>
  <si>
    <t>w planie</t>
  </si>
  <si>
    <t>pzp</t>
  </si>
  <si>
    <t>hardware24.pl/486274-samsung-qh75in-b-75in-lfd-3840-x-2160--8806094197464.html</t>
  </si>
  <si>
    <t>Monitor wielkoformatowy 70'' Samsung QH75</t>
  </si>
  <si>
    <t>LH75QHBEBGCXEN</t>
  </si>
  <si>
    <t>www.proshop.pl/Telewizor/Samsung-Telewizor-QH50B-50/3063251</t>
  </si>
  <si>
    <t>LH50QHBEBGCXEN</t>
  </si>
  <si>
    <t>Monitor wielkoformatowy 48'' Samsung QH50</t>
  </si>
  <si>
    <t>ZBB/ZD</t>
  </si>
  <si>
    <t>4xZBB,3xZD</t>
  </si>
  <si>
    <r>
      <t>Kabel INVISO Motorola MXP600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INV20850 NSN: 5995226391460 </t>
    </r>
  </si>
  <si>
    <t>Wartość netto (PLN)</t>
  </si>
  <si>
    <t>Wartość brutto (PLN)</t>
  </si>
  <si>
    <t>Wartość netto (EURO)</t>
  </si>
  <si>
    <t>PRZEJŚCIÓWKA ADAPTER GNIAZDO BNC- 2x GNIAZDO BANAN</t>
  </si>
  <si>
    <t>3292147</t>
  </si>
  <si>
    <t>1070000000927</t>
  </si>
  <si>
    <t>DUO-2458DSB</t>
  </si>
  <si>
    <t>DXWIRE-MA10FIBEREXTR</t>
  </si>
  <si>
    <t>ODCMASZ10GRPEXT-5MM</t>
  </si>
  <si>
    <t>VPA-MSTGDB55</t>
  </si>
  <si>
    <t>RG-213U</t>
  </si>
  <si>
    <t>MAB22 DX-WIRE</t>
  </si>
  <si>
    <t>MAB34 DX-WIRE</t>
  </si>
  <si>
    <t>5906817525673</t>
  </si>
  <si>
    <t>Wyrzucone ze względu na brak zgody:</t>
  </si>
  <si>
    <t>RAZEM</t>
  </si>
  <si>
    <t>Antena Diamond WD-330J</t>
  </si>
  <si>
    <t>Złącze BNC męskie do lutowania na płycie PCB</t>
  </si>
  <si>
    <t>ZAMÓWIENIE PODSTAWOWE</t>
  </si>
  <si>
    <t>ZAMÓWIENIE OPCJONALNE</t>
  </si>
  <si>
    <t>ZAMÓWIENIE PODSTAWOWE + OPCJONALNE</t>
  </si>
  <si>
    <t>Tabela kalkulacyjna dla zadania: "Zakup wyposażenia do transmisji radiowej dla JW4101"</t>
  </si>
  <si>
    <t>WD-330J</t>
  </si>
  <si>
    <t>Rodzaj produktu (oryginalny/ równoważny)</t>
  </si>
  <si>
    <t>Producent</t>
  </si>
  <si>
    <t>Model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</si>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</sst>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ptos Narrow"/>
      <family val="2"/>
    </font>
    <font>
      <sz val="9"/>
      <name val="Aptos Narrow"/>
      <family val="2"/>
    </font>
    <font>
      <sz val="9"/>
      <color rgb="FF000000"/>
      <name val="Aptos Narrow"/>
      <family val="2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65" fontId="9" fillId="0" borderId="0" xfId="4" applyNumberFormat="1" applyFont="1" applyAlignment="1">
      <alignment horizontal="center" vertical="center"/>
    </xf>
    <xf numFmtId="166" fontId="9" fillId="0" borderId="1" xfId="4" applyNumberFormat="1" applyFont="1" applyBorder="1" applyAlignment="1">
      <alignment horizontal="center" vertical="center"/>
    </xf>
    <xf numFmtId="166" fontId="9" fillId="0" borderId="0" xfId="4" applyNumberFormat="1" applyFont="1" applyBorder="1" applyAlignment="1">
      <alignment horizontal="center" vertical="center"/>
    </xf>
    <xf numFmtId="166" fontId="9" fillId="0" borderId="0" xfId="4" applyNumberFormat="1" applyFont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12" fillId="2" borderId="1" xfId="4" applyNumberFormat="1" applyFont="1" applyFill="1" applyBorder="1" applyAlignment="1">
      <alignment horizontal="center" vertical="center"/>
    </xf>
    <xf numFmtId="165" fontId="12" fillId="2" borderId="1" xfId="4" applyNumberFormat="1" applyFont="1" applyFill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6" fontId="9" fillId="0" borderId="0" xfId="4" applyNumberFormat="1" applyFont="1" applyFill="1" applyAlignment="1">
      <alignment horizontal="center" vertical="center"/>
    </xf>
    <xf numFmtId="166" fontId="12" fillId="2" borderId="0" xfId="4" applyNumberFormat="1" applyFont="1" applyFill="1" applyAlignment="1">
      <alignment horizontal="center" vertical="center"/>
    </xf>
    <xf numFmtId="165" fontId="12" fillId="2" borderId="0" xfId="4" applyNumberFormat="1" applyFont="1" applyFill="1" applyAlignment="1">
      <alignment horizontal="center" vertical="center"/>
    </xf>
    <xf numFmtId="166" fontId="9" fillId="2" borderId="0" xfId="4" applyNumberFormat="1" applyFont="1" applyFill="1" applyAlignment="1">
      <alignment horizontal="center" vertical="center"/>
    </xf>
    <xf numFmtId="165" fontId="9" fillId="2" borderId="0" xfId="4" applyNumberFormat="1" applyFont="1" applyFill="1" applyAlignment="1">
      <alignment horizontal="center" vertical="center"/>
    </xf>
    <xf numFmtId="165" fontId="12" fillId="2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/>
    </xf>
    <xf numFmtId="165" fontId="9" fillId="0" borderId="0" xfId="4" applyNumberFormat="1" applyFont="1" applyFill="1" applyAlignment="1">
      <alignment horizontal="center" vertical="center"/>
    </xf>
    <xf numFmtId="166" fontId="9" fillId="3" borderId="2" xfId="4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9" fillId="0" borderId="4" xfId="4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5" fontId="9" fillId="0" borderId="6" xfId="4" applyNumberFormat="1" applyFont="1" applyBorder="1" applyAlignment="1">
      <alignment horizontal="center" vertical="center"/>
    </xf>
    <xf numFmtId="166" fontId="9" fillId="7" borderId="8" xfId="4" applyNumberFormat="1" applyFont="1" applyFill="1" applyBorder="1" applyAlignment="1">
      <alignment horizontal="center" vertical="center"/>
    </xf>
    <xf numFmtId="165" fontId="9" fillId="7" borderId="9" xfId="4" applyNumberFormat="1" applyFont="1" applyFill="1" applyBorder="1" applyAlignment="1">
      <alignment horizontal="center" vertical="center"/>
    </xf>
    <xf numFmtId="165" fontId="9" fillId="0" borderId="0" xfId="4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center" vertical="center"/>
    </xf>
    <xf numFmtId="166" fontId="9" fillId="7" borderId="18" xfId="4" applyNumberFormat="1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6" fillId="0" borderId="0" xfId="0" applyFont="1"/>
    <xf numFmtId="49" fontId="14" fillId="7" borderId="8" xfId="0" applyNumberFormat="1" applyFont="1" applyFill="1" applyBorder="1" applyAlignment="1">
      <alignment horizontal="left" vertical="center"/>
    </xf>
    <xf numFmtId="166" fontId="9" fillId="0" borderId="0" xfId="4" applyNumberFormat="1" applyFont="1" applyFill="1" applyAlignment="1">
      <alignment horizontal="right" vertical="center"/>
    </xf>
    <xf numFmtId="165" fontId="18" fillId="0" borderId="3" xfId="4" applyNumberFormat="1" applyFont="1" applyFill="1" applyBorder="1" applyAlignment="1">
      <alignment horizontal="center" vertical="center"/>
    </xf>
    <xf numFmtId="165" fontId="18" fillId="0" borderId="1" xfId="4" applyNumberFormat="1" applyFont="1" applyFill="1" applyBorder="1" applyAlignment="1">
      <alignment horizontal="center" vertical="center"/>
    </xf>
    <xf numFmtId="165" fontId="18" fillId="0" borderId="4" xfId="4" applyNumberFormat="1" applyFont="1" applyFill="1" applyBorder="1" applyAlignment="1">
      <alignment horizontal="center" vertical="center"/>
    </xf>
    <xf numFmtId="165" fontId="18" fillId="0" borderId="7" xfId="4" applyNumberFormat="1" applyFont="1" applyFill="1" applyBorder="1" applyAlignment="1">
      <alignment horizontal="center" vertical="center"/>
    </xf>
    <xf numFmtId="165" fontId="18" fillId="0" borderId="8" xfId="4" applyNumberFormat="1" applyFont="1" applyFill="1" applyBorder="1" applyAlignment="1">
      <alignment horizontal="center" vertical="center"/>
    </xf>
    <xf numFmtId="165" fontId="18" fillId="0" borderId="9" xfId="4" applyNumberFormat="1" applyFont="1" applyFill="1" applyBorder="1" applyAlignment="1">
      <alignment horizontal="center" vertical="center"/>
    </xf>
    <xf numFmtId="165" fontId="18" fillId="3" borderId="13" xfId="4" applyNumberFormat="1" applyFont="1" applyFill="1" applyBorder="1" applyAlignment="1">
      <alignment horizontal="center" vertical="center" wrapText="1"/>
    </xf>
    <xf numFmtId="165" fontId="18" fillId="3" borderId="3" xfId="4" applyNumberFormat="1" applyFont="1" applyFill="1" applyBorder="1" applyAlignment="1">
      <alignment horizontal="center" vertical="center" wrapText="1"/>
    </xf>
    <xf numFmtId="165" fontId="18" fillId="3" borderId="14" xfId="4" applyNumberFormat="1" applyFont="1" applyFill="1" applyBorder="1" applyAlignment="1">
      <alignment horizontal="center" vertical="center" wrapText="1"/>
    </xf>
    <xf numFmtId="165" fontId="18" fillId="3" borderId="1" xfId="4" applyNumberFormat="1" applyFont="1" applyFill="1" applyBorder="1" applyAlignment="1">
      <alignment horizontal="center" vertical="center" wrapText="1"/>
    </xf>
    <xf numFmtId="165" fontId="18" fillId="3" borderId="16" xfId="4" applyNumberFormat="1" applyFont="1" applyFill="1" applyBorder="1" applyAlignment="1">
      <alignment horizontal="center" vertical="center" wrapText="1"/>
    </xf>
    <xf numFmtId="165" fontId="18" fillId="3" borderId="4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9" fillId="3" borderId="14" xfId="4" applyNumberFormat="1" applyFont="1" applyFill="1" applyBorder="1" applyAlignment="1">
      <alignment horizontal="center" vertical="center" wrapText="1"/>
    </xf>
    <xf numFmtId="166" fontId="9" fillId="3" borderId="1" xfId="4" applyNumberFormat="1" applyFont="1" applyFill="1" applyBorder="1" applyAlignment="1">
      <alignment horizontal="center" vertical="center" wrapText="1"/>
    </xf>
    <xf numFmtId="166" fontId="9" fillId="3" borderId="15" xfId="4" applyNumberFormat="1" applyFont="1" applyFill="1" applyBorder="1" applyAlignment="1">
      <alignment horizontal="center" vertical="center" wrapText="1"/>
    </xf>
    <xf numFmtId="166" fontId="9" fillId="3" borderId="2" xfId="4" applyNumberFormat="1" applyFont="1" applyFill="1" applyBorder="1" applyAlignment="1">
      <alignment horizontal="center" vertical="center" wrapText="1"/>
    </xf>
    <xf numFmtId="165" fontId="9" fillId="3" borderId="16" xfId="4" applyNumberFormat="1" applyFont="1" applyFill="1" applyBorder="1" applyAlignment="1">
      <alignment horizontal="center" vertical="center" wrapText="1"/>
    </xf>
    <xf numFmtId="165" fontId="9" fillId="3" borderId="4" xfId="4" applyNumberFormat="1" applyFont="1" applyFill="1" applyBorder="1" applyAlignment="1">
      <alignment horizontal="center" vertical="center" wrapText="1"/>
    </xf>
    <xf numFmtId="166" fontId="9" fillId="0" borderId="0" xfId="4" applyNumberFormat="1" applyFont="1" applyFill="1" applyAlignment="1">
      <alignment horizontal="righ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6" fontId="9" fillId="0" borderId="10" xfId="4" applyNumberFormat="1" applyFont="1" applyBorder="1" applyAlignment="1">
      <alignment horizontal="center" vertical="center"/>
    </xf>
    <xf numFmtId="166" fontId="9" fillId="0" borderId="11" xfId="4" applyNumberFormat="1" applyFont="1" applyBorder="1" applyAlignment="1">
      <alignment horizontal="center" vertical="center"/>
    </xf>
    <xf numFmtId="166" fontId="9" fillId="0" borderId="12" xfId="4" applyNumberFormat="1" applyFont="1" applyBorder="1" applyAlignment="1">
      <alignment horizontal="center" vertical="center"/>
    </xf>
    <xf numFmtId="166" fontId="9" fillId="0" borderId="19" xfId="4" applyNumberFormat="1" applyFont="1" applyBorder="1" applyAlignment="1">
      <alignment horizontal="center" vertical="center"/>
    </xf>
    <xf numFmtId="166" fontId="9" fillId="0" borderId="20" xfId="4" applyNumberFormat="1" applyFont="1" applyBorder="1" applyAlignment="1">
      <alignment horizontal="center" vertical="center"/>
    </xf>
    <xf numFmtId="166" fontId="9" fillId="0" borderId="21" xfId="4" applyNumberFormat="1" applyFont="1" applyBorder="1" applyAlignment="1">
      <alignment horizontal="center" vertical="center"/>
    </xf>
  </cellXfs>
  <cellStyles count="7">
    <cellStyle name="Dziesiętny" xfId="4" builtinId="3"/>
    <cellStyle name="Dziesiętny 2" xfId="6"/>
    <cellStyle name="Hiperłącze" xfId="2" builtinId="8"/>
    <cellStyle name="Normalny" xfId="0" builtinId="0"/>
    <cellStyle name="Normalny 2" xfId="1"/>
    <cellStyle name="Normalny 3" xfId="3"/>
    <cellStyle name="Normalny 3 2" xf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malanet.pl/shop/w241118010-laptop-2w1-panasonic-toughbook-cf-20-2-i5-7y57-8-gb-ram-256-gb-ssd-b-6995" TargetMode="External"/><Relationship Id="rId7" Type="http://schemas.openxmlformats.org/officeDocument/2006/relationships/hyperlink" Target="https://allegro.pl/oferta/rzutnik-nec-me403u-3lcd-wuxga-4000lm-od-reki-11560697827?offerId=11560697827" TargetMode="External"/><Relationship Id="rId2" Type="http://schemas.openxmlformats.org/officeDocument/2006/relationships/hyperlink" Target="https://www.american-milspec.com/p-6906-harris-audio-speaker-power-cable-20ft-10535-0713-a020.aspx" TargetMode="External"/><Relationship Id="rId1" Type="http://schemas.openxmlformats.org/officeDocument/2006/relationships/hyperlink" Target="https://www.conrad.pl/pl/p/walizka-outdoorowa-explorer-cases-7641-g-e-153-9-l-d-x-s-x-w-860-x-560-x-460-mm-oliwkowy-2565377.html" TargetMode="External"/><Relationship Id="rId6" Type="http://schemas.openxmlformats.org/officeDocument/2006/relationships/hyperlink" Target="https://www.octanewireless.com/product/bw-2-30/" TargetMode="External"/><Relationship Id="rId5" Type="http://schemas.openxmlformats.org/officeDocument/2006/relationships/hyperlink" Target="https://www.bhphotovideo.com/c/product/1121581-reg/explorer_cases_ecbm_tsadigiloc_tsa_s_approved_padlock_4.html" TargetMode="External"/><Relationship Id="rId4" Type="http://schemas.openxmlformats.org/officeDocument/2006/relationships/hyperlink" Target="https://www.l3harris.com/all-capabilities/rf-1944-at020-20-watt-manpack-broadband-inverted-vee-hf-antenna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workbookViewId="0">
      <pane ySplit="7" topLeftCell="A8" activePane="bottomLeft" state="frozen"/>
      <selection pane="bottomLeft" activeCell="O21" sqref="O21"/>
    </sheetView>
  </sheetViews>
  <sheetFormatPr defaultColWidth="9.33203125" defaultRowHeight="13.2"/>
  <cols>
    <col min="1" max="1" width="4.33203125" style="2" customWidth="1"/>
    <col min="2" max="2" width="51.88671875" style="10" customWidth="1"/>
    <col min="3" max="3" width="18.5546875" style="13" customWidth="1"/>
    <col min="4" max="4" width="4.88671875" style="2" bestFit="1" customWidth="1"/>
    <col min="5" max="5" width="12.88671875" style="25" bestFit="1" customWidth="1"/>
    <col min="6" max="6" width="6.5546875" style="2" customWidth="1"/>
    <col min="7" max="8" width="14.33203125" style="25" customWidth="1"/>
    <col min="9" max="9" width="14.33203125" style="45" customWidth="1"/>
    <col min="10" max="10" width="6.5546875" style="2" customWidth="1"/>
    <col min="11" max="12" width="14.33203125" style="25" customWidth="1"/>
    <col min="13" max="13" width="14.33203125" style="45" customWidth="1"/>
    <col min="14" max="14" width="6.5546875" style="2" customWidth="1"/>
    <col min="15" max="16" width="14.33203125" style="25" customWidth="1"/>
    <col min="17" max="20" width="14.33203125" style="45" customWidth="1"/>
    <col min="21" max="21" width="19" style="2" customWidth="1"/>
    <col min="22" max="22" width="13.33203125" style="2" hidden="1" customWidth="1"/>
    <col min="23" max="16384" width="9.33203125" style="2"/>
  </cols>
  <sheetData>
    <row r="1" spans="1:22">
      <c r="O1" s="82"/>
      <c r="P1" s="82"/>
      <c r="Q1" s="82"/>
      <c r="R1" s="62"/>
      <c r="S1" s="62"/>
      <c r="T1" s="62" t="s">
        <v>205</v>
      </c>
    </row>
    <row r="2" spans="1:22" ht="41.4" customHeight="1">
      <c r="A2" s="75" t="s">
        <v>200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3.8" thickBot="1"/>
    <row r="4" spans="1:22" ht="14.4" customHeight="1" thickBot="1">
      <c r="E4" s="20"/>
      <c r="F4" s="91" t="s">
        <v>197</v>
      </c>
      <c r="G4" s="92"/>
      <c r="H4" s="92"/>
      <c r="I4" s="93"/>
      <c r="J4" s="91" t="s">
        <v>198</v>
      </c>
      <c r="K4" s="92"/>
      <c r="L4" s="92"/>
      <c r="M4" s="93"/>
      <c r="N4" s="94" t="s">
        <v>199</v>
      </c>
      <c r="O4" s="95"/>
      <c r="P4" s="95"/>
      <c r="Q4" s="96"/>
      <c r="R4" s="19"/>
      <c r="S4" s="19"/>
      <c r="T4" s="19"/>
    </row>
    <row r="5" spans="1:22" ht="12.45" customHeight="1">
      <c r="A5" s="83" t="s">
        <v>104</v>
      </c>
      <c r="B5" s="85" t="s">
        <v>4</v>
      </c>
      <c r="C5" s="87" t="s">
        <v>0</v>
      </c>
      <c r="D5" s="89" t="s">
        <v>1</v>
      </c>
      <c r="E5" s="78" t="s">
        <v>3</v>
      </c>
      <c r="F5" s="83" t="s">
        <v>2</v>
      </c>
      <c r="G5" s="76" t="s">
        <v>179</v>
      </c>
      <c r="H5" s="76" t="s">
        <v>180</v>
      </c>
      <c r="I5" s="80" t="s">
        <v>181</v>
      </c>
      <c r="J5" s="83" t="s">
        <v>2</v>
      </c>
      <c r="K5" s="76" t="s">
        <v>179</v>
      </c>
      <c r="L5" s="76" t="s">
        <v>180</v>
      </c>
      <c r="M5" s="80" t="s">
        <v>181</v>
      </c>
      <c r="N5" s="83" t="s">
        <v>2</v>
      </c>
      <c r="O5" s="76" t="s">
        <v>179</v>
      </c>
      <c r="P5" s="76" t="s">
        <v>180</v>
      </c>
      <c r="Q5" s="80" t="s">
        <v>181</v>
      </c>
      <c r="R5" s="69" t="s">
        <v>202</v>
      </c>
      <c r="S5" s="71" t="s">
        <v>203</v>
      </c>
      <c r="T5" s="73" t="s">
        <v>204</v>
      </c>
    </row>
    <row r="6" spans="1:22">
      <c r="A6" s="84"/>
      <c r="B6" s="86"/>
      <c r="C6" s="88"/>
      <c r="D6" s="90"/>
      <c r="E6" s="79"/>
      <c r="F6" s="84"/>
      <c r="G6" s="77"/>
      <c r="H6" s="77"/>
      <c r="I6" s="81"/>
      <c r="J6" s="84"/>
      <c r="K6" s="77"/>
      <c r="L6" s="77"/>
      <c r="M6" s="81"/>
      <c r="N6" s="84"/>
      <c r="O6" s="77"/>
      <c r="P6" s="77"/>
      <c r="Q6" s="81"/>
      <c r="R6" s="70"/>
      <c r="S6" s="72"/>
      <c r="T6" s="74"/>
      <c r="V6" s="2">
        <v>4.6371000000000002</v>
      </c>
    </row>
    <row r="7" spans="1:22">
      <c r="A7" s="84"/>
      <c r="B7" s="86"/>
      <c r="C7" s="88"/>
      <c r="D7" s="90"/>
      <c r="E7" s="79"/>
      <c r="F7" s="84"/>
      <c r="G7" s="77"/>
      <c r="H7" s="77"/>
      <c r="I7" s="81"/>
      <c r="J7" s="84"/>
      <c r="K7" s="77"/>
      <c r="L7" s="77"/>
      <c r="M7" s="81"/>
      <c r="N7" s="84"/>
      <c r="O7" s="77"/>
      <c r="P7" s="77"/>
      <c r="Q7" s="81"/>
      <c r="R7" s="70"/>
      <c r="S7" s="72"/>
      <c r="T7" s="74"/>
    </row>
    <row r="8" spans="1:22" ht="15" customHeight="1">
      <c r="A8" s="47">
        <v>1</v>
      </c>
      <c r="B8" s="37" t="s">
        <v>82</v>
      </c>
      <c r="C8" s="35" t="s">
        <v>183</v>
      </c>
      <c r="D8" s="33" t="s">
        <v>7</v>
      </c>
      <c r="E8" s="46"/>
      <c r="F8" s="47">
        <v>1</v>
      </c>
      <c r="G8" s="21">
        <f t="shared" ref="G8:G37" si="0">H8/1.23</f>
        <v>0</v>
      </c>
      <c r="H8" s="21">
        <f t="shared" ref="H8:H37" si="1">E8*F8</f>
        <v>0</v>
      </c>
      <c r="I8" s="48">
        <f t="shared" ref="I8:I37" si="2">G8/EURO</f>
        <v>0</v>
      </c>
      <c r="J8" s="47">
        <v>1</v>
      </c>
      <c r="K8" s="21">
        <f t="shared" ref="K8:K37" si="3">L8/1.23</f>
        <v>0</v>
      </c>
      <c r="L8" s="21">
        <f t="shared" ref="L8:L37" si="4">J8*E8</f>
        <v>0</v>
      </c>
      <c r="M8" s="48">
        <f t="shared" ref="M8:M37" si="5">K8/EURO</f>
        <v>0</v>
      </c>
      <c r="N8" s="47">
        <f t="shared" ref="N8:N37" si="6">F8+J8</f>
        <v>2</v>
      </c>
      <c r="O8" s="21">
        <f t="shared" ref="O8:O37" si="7">G8+K8</f>
        <v>0</v>
      </c>
      <c r="P8" s="21">
        <f t="shared" ref="P8:P37" si="8">H8+L8</f>
        <v>0</v>
      </c>
      <c r="Q8" s="48">
        <f t="shared" ref="Q8:Q37" si="9">I8+M8</f>
        <v>0</v>
      </c>
      <c r="R8" s="63"/>
      <c r="S8" s="64"/>
      <c r="T8" s="65"/>
    </row>
    <row r="9" spans="1:22" ht="22.8">
      <c r="A9" s="47">
        <v>2</v>
      </c>
      <c r="B9" s="37" t="s">
        <v>11</v>
      </c>
      <c r="C9" s="34" t="s">
        <v>185</v>
      </c>
      <c r="D9" s="33" t="s">
        <v>7</v>
      </c>
      <c r="E9" s="46"/>
      <c r="F9" s="47">
        <v>7</v>
      </c>
      <c r="G9" s="21">
        <f t="shared" si="0"/>
        <v>0</v>
      </c>
      <c r="H9" s="21">
        <f t="shared" si="1"/>
        <v>0</v>
      </c>
      <c r="I9" s="48">
        <f t="shared" si="2"/>
        <v>0</v>
      </c>
      <c r="J9" s="47">
        <v>0</v>
      </c>
      <c r="K9" s="21">
        <f t="shared" si="3"/>
        <v>0</v>
      </c>
      <c r="L9" s="21">
        <f t="shared" si="4"/>
        <v>0</v>
      </c>
      <c r="M9" s="48">
        <f t="shared" si="5"/>
        <v>0</v>
      </c>
      <c r="N9" s="47">
        <f t="shared" si="6"/>
        <v>7</v>
      </c>
      <c r="O9" s="21">
        <f t="shared" si="7"/>
        <v>0</v>
      </c>
      <c r="P9" s="21">
        <f t="shared" si="8"/>
        <v>0</v>
      </c>
      <c r="Q9" s="48">
        <f t="shared" si="9"/>
        <v>0</v>
      </c>
      <c r="R9" s="63"/>
      <c r="S9" s="64"/>
      <c r="T9" s="65"/>
    </row>
    <row r="10" spans="1:22" ht="15" customHeight="1">
      <c r="A10" s="54">
        <v>3</v>
      </c>
      <c r="B10" s="37" t="s">
        <v>8</v>
      </c>
      <c r="C10" s="35" t="s">
        <v>14</v>
      </c>
      <c r="D10" s="33" t="s">
        <v>7</v>
      </c>
      <c r="E10" s="46"/>
      <c r="F10" s="47">
        <v>3</v>
      </c>
      <c r="G10" s="21">
        <f t="shared" si="0"/>
        <v>0</v>
      </c>
      <c r="H10" s="21">
        <f t="shared" si="1"/>
        <v>0</v>
      </c>
      <c r="I10" s="48">
        <f t="shared" si="2"/>
        <v>0</v>
      </c>
      <c r="J10" s="47">
        <v>3</v>
      </c>
      <c r="K10" s="21">
        <f t="shared" si="3"/>
        <v>0</v>
      </c>
      <c r="L10" s="21">
        <f t="shared" si="4"/>
        <v>0</v>
      </c>
      <c r="M10" s="48">
        <f t="shared" si="5"/>
        <v>0</v>
      </c>
      <c r="N10" s="47">
        <f t="shared" si="6"/>
        <v>6</v>
      </c>
      <c r="O10" s="21">
        <f t="shared" si="7"/>
        <v>0</v>
      </c>
      <c r="P10" s="21">
        <f t="shared" si="8"/>
        <v>0</v>
      </c>
      <c r="Q10" s="48">
        <f t="shared" si="9"/>
        <v>0</v>
      </c>
      <c r="R10" s="63"/>
      <c r="S10" s="64"/>
      <c r="T10" s="65"/>
    </row>
    <row r="11" spans="1:22" ht="15" customHeight="1">
      <c r="A11" s="47">
        <v>4</v>
      </c>
      <c r="B11" s="42" t="s">
        <v>9</v>
      </c>
      <c r="C11" s="35" t="s">
        <v>10</v>
      </c>
      <c r="D11" s="33" t="s">
        <v>7</v>
      </c>
      <c r="E11" s="46"/>
      <c r="F11" s="47">
        <v>1</v>
      </c>
      <c r="G11" s="21">
        <f t="shared" si="0"/>
        <v>0</v>
      </c>
      <c r="H11" s="21">
        <f t="shared" si="1"/>
        <v>0</v>
      </c>
      <c r="I11" s="48">
        <f t="shared" si="2"/>
        <v>0</v>
      </c>
      <c r="J11" s="47">
        <v>1</v>
      </c>
      <c r="K11" s="21">
        <f t="shared" si="3"/>
        <v>0</v>
      </c>
      <c r="L11" s="21">
        <f t="shared" si="4"/>
        <v>0</v>
      </c>
      <c r="M11" s="48">
        <f t="shared" si="5"/>
        <v>0</v>
      </c>
      <c r="N11" s="47">
        <f t="shared" si="6"/>
        <v>2</v>
      </c>
      <c r="O11" s="21">
        <f t="shared" si="7"/>
        <v>0</v>
      </c>
      <c r="P11" s="21">
        <f t="shared" si="8"/>
        <v>0</v>
      </c>
      <c r="Q11" s="48">
        <f t="shared" si="9"/>
        <v>0</v>
      </c>
      <c r="R11" s="63"/>
      <c r="S11" s="64"/>
      <c r="T11" s="65"/>
    </row>
    <row r="12" spans="1:22" ht="15" customHeight="1">
      <c r="A12" s="47">
        <v>5</v>
      </c>
      <c r="B12" s="37" t="s">
        <v>67</v>
      </c>
      <c r="C12" s="35" t="s">
        <v>68</v>
      </c>
      <c r="D12" s="33" t="s">
        <v>7</v>
      </c>
      <c r="E12" s="46"/>
      <c r="F12" s="47">
        <v>1</v>
      </c>
      <c r="G12" s="21">
        <f t="shared" si="0"/>
        <v>0</v>
      </c>
      <c r="H12" s="21">
        <f t="shared" si="1"/>
        <v>0</v>
      </c>
      <c r="I12" s="48">
        <f t="shared" si="2"/>
        <v>0</v>
      </c>
      <c r="J12" s="47">
        <v>1</v>
      </c>
      <c r="K12" s="21">
        <f t="shared" si="3"/>
        <v>0</v>
      </c>
      <c r="L12" s="21">
        <f t="shared" si="4"/>
        <v>0</v>
      </c>
      <c r="M12" s="48">
        <f t="shared" si="5"/>
        <v>0</v>
      </c>
      <c r="N12" s="47">
        <f t="shared" si="6"/>
        <v>2</v>
      </c>
      <c r="O12" s="21">
        <f t="shared" si="7"/>
        <v>0</v>
      </c>
      <c r="P12" s="21">
        <f t="shared" si="8"/>
        <v>0</v>
      </c>
      <c r="Q12" s="48">
        <f t="shared" si="9"/>
        <v>0</v>
      </c>
      <c r="R12" s="63"/>
      <c r="S12" s="64"/>
      <c r="T12" s="65"/>
    </row>
    <row r="13" spans="1:22" ht="15" customHeight="1">
      <c r="A13" s="47">
        <v>6</v>
      </c>
      <c r="B13" s="37" t="s">
        <v>91</v>
      </c>
      <c r="C13" s="35" t="s">
        <v>92</v>
      </c>
      <c r="D13" s="33" t="s">
        <v>93</v>
      </c>
      <c r="E13" s="46"/>
      <c r="F13" s="47">
        <v>500</v>
      </c>
      <c r="G13" s="21">
        <f t="shared" si="0"/>
        <v>0</v>
      </c>
      <c r="H13" s="21">
        <f t="shared" si="1"/>
        <v>0</v>
      </c>
      <c r="I13" s="48">
        <f t="shared" si="2"/>
        <v>0</v>
      </c>
      <c r="J13" s="47">
        <v>200</v>
      </c>
      <c r="K13" s="21">
        <f t="shared" si="3"/>
        <v>0</v>
      </c>
      <c r="L13" s="21">
        <f t="shared" si="4"/>
        <v>0</v>
      </c>
      <c r="M13" s="48">
        <f t="shared" si="5"/>
        <v>0</v>
      </c>
      <c r="N13" s="47">
        <f t="shared" si="6"/>
        <v>700</v>
      </c>
      <c r="O13" s="21">
        <f t="shared" si="7"/>
        <v>0</v>
      </c>
      <c r="P13" s="21">
        <f t="shared" si="8"/>
        <v>0</v>
      </c>
      <c r="Q13" s="48">
        <f t="shared" si="9"/>
        <v>0</v>
      </c>
      <c r="R13" s="63"/>
      <c r="S13" s="64"/>
      <c r="T13" s="65"/>
    </row>
    <row r="14" spans="1:22" ht="15" customHeight="1">
      <c r="A14" s="47">
        <v>7</v>
      </c>
      <c r="B14" s="37" t="s">
        <v>35</v>
      </c>
      <c r="C14" s="35" t="s">
        <v>36</v>
      </c>
      <c r="D14" s="33" t="s">
        <v>7</v>
      </c>
      <c r="E14" s="46"/>
      <c r="F14" s="47">
        <v>6</v>
      </c>
      <c r="G14" s="21">
        <f t="shared" si="0"/>
        <v>0</v>
      </c>
      <c r="H14" s="21">
        <f t="shared" si="1"/>
        <v>0</v>
      </c>
      <c r="I14" s="48">
        <f t="shared" si="2"/>
        <v>0</v>
      </c>
      <c r="J14" s="47">
        <v>6</v>
      </c>
      <c r="K14" s="21">
        <f t="shared" si="3"/>
        <v>0</v>
      </c>
      <c r="L14" s="21">
        <f t="shared" si="4"/>
        <v>0</v>
      </c>
      <c r="M14" s="48">
        <f t="shared" si="5"/>
        <v>0</v>
      </c>
      <c r="N14" s="47">
        <f t="shared" si="6"/>
        <v>12</v>
      </c>
      <c r="O14" s="21">
        <f t="shared" si="7"/>
        <v>0</v>
      </c>
      <c r="P14" s="21">
        <f t="shared" si="8"/>
        <v>0</v>
      </c>
      <c r="Q14" s="48">
        <f t="shared" si="9"/>
        <v>0</v>
      </c>
      <c r="R14" s="63"/>
      <c r="S14" s="64"/>
      <c r="T14" s="65"/>
    </row>
    <row r="15" spans="1:22" ht="22.8">
      <c r="A15" s="54">
        <v>8</v>
      </c>
      <c r="B15" s="37" t="s">
        <v>53</v>
      </c>
      <c r="C15" s="35" t="s">
        <v>186</v>
      </c>
      <c r="D15" s="33" t="s">
        <v>43</v>
      </c>
      <c r="E15" s="46"/>
      <c r="F15" s="47">
        <v>5</v>
      </c>
      <c r="G15" s="21">
        <f t="shared" si="0"/>
        <v>0</v>
      </c>
      <c r="H15" s="21">
        <f t="shared" si="1"/>
        <v>0</v>
      </c>
      <c r="I15" s="48">
        <f t="shared" si="2"/>
        <v>0</v>
      </c>
      <c r="J15" s="47">
        <v>2</v>
      </c>
      <c r="K15" s="21">
        <f t="shared" si="3"/>
        <v>0</v>
      </c>
      <c r="L15" s="21">
        <f t="shared" si="4"/>
        <v>0</v>
      </c>
      <c r="M15" s="48">
        <f t="shared" si="5"/>
        <v>0</v>
      </c>
      <c r="N15" s="47">
        <f t="shared" si="6"/>
        <v>7</v>
      </c>
      <c r="O15" s="21">
        <f t="shared" si="7"/>
        <v>0</v>
      </c>
      <c r="P15" s="21">
        <f t="shared" si="8"/>
        <v>0</v>
      </c>
      <c r="Q15" s="48">
        <f t="shared" si="9"/>
        <v>0</v>
      </c>
      <c r="R15" s="63"/>
      <c r="S15" s="64"/>
      <c r="T15" s="65"/>
    </row>
    <row r="16" spans="1:22" ht="15" customHeight="1">
      <c r="A16" s="47">
        <v>9</v>
      </c>
      <c r="B16" s="37" t="s">
        <v>80</v>
      </c>
      <c r="C16" s="35" t="s">
        <v>81</v>
      </c>
      <c r="D16" s="33" t="s">
        <v>7</v>
      </c>
      <c r="E16" s="46"/>
      <c r="F16" s="47">
        <v>5</v>
      </c>
      <c r="G16" s="21">
        <f t="shared" si="0"/>
        <v>0</v>
      </c>
      <c r="H16" s="21">
        <f t="shared" si="1"/>
        <v>0</v>
      </c>
      <c r="I16" s="48">
        <f t="shared" si="2"/>
        <v>0</v>
      </c>
      <c r="J16" s="47">
        <v>2</v>
      </c>
      <c r="K16" s="21">
        <f t="shared" si="3"/>
        <v>0</v>
      </c>
      <c r="L16" s="21">
        <f t="shared" si="4"/>
        <v>0</v>
      </c>
      <c r="M16" s="48">
        <f t="shared" si="5"/>
        <v>0</v>
      </c>
      <c r="N16" s="47">
        <f t="shared" si="6"/>
        <v>7</v>
      </c>
      <c r="O16" s="21">
        <f t="shared" si="7"/>
        <v>0</v>
      </c>
      <c r="P16" s="21">
        <f t="shared" si="8"/>
        <v>0</v>
      </c>
      <c r="Q16" s="48">
        <f t="shared" si="9"/>
        <v>0</v>
      </c>
      <c r="R16" s="63"/>
      <c r="S16" s="64"/>
      <c r="T16" s="65"/>
    </row>
    <row r="17" spans="1:20" ht="22.8">
      <c r="A17" s="47">
        <v>10</v>
      </c>
      <c r="B17" s="37" t="s">
        <v>59</v>
      </c>
      <c r="C17" s="35" t="s">
        <v>60</v>
      </c>
      <c r="D17" s="33" t="s">
        <v>7</v>
      </c>
      <c r="E17" s="46"/>
      <c r="F17" s="47">
        <v>1</v>
      </c>
      <c r="G17" s="21">
        <f t="shared" si="0"/>
        <v>0</v>
      </c>
      <c r="H17" s="21">
        <f t="shared" si="1"/>
        <v>0</v>
      </c>
      <c r="I17" s="48">
        <f t="shared" si="2"/>
        <v>0</v>
      </c>
      <c r="J17" s="47">
        <v>1</v>
      </c>
      <c r="K17" s="21">
        <f t="shared" si="3"/>
        <v>0</v>
      </c>
      <c r="L17" s="21">
        <f t="shared" si="4"/>
        <v>0</v>
      </c>
      <c r="M17" s="48">
        <f t="shared" si="5"/>
        <v>0</v>
      </c>
      <c r="N17" s="47">
        <f t="shared" si="6"/>
        <v>2</v>
      </c>
      <c r="O17" s="21">
        <f t="shared" si="7"/>
        <v>0</v>
      </c>
      <c r="P17" s="21">
        <f t="shared" si="8"/>
        <v>0</v>
      </c>
      <c r="Q17" s="48">
        <f t="shared" si="9"/>
        <v>0</v>
      </c>
      <c r="R17" s="63"/>
      <c r="S17" s="64"/>
      <c r="T17" s="65"/>
    </row>
    <row r="18" spans="1:20" ht="22.8">
      <c r="A18" s="47">
        <v>11</v>
      </c>
      <c r="B18" s="37" t="s">
        <v>57</v>
      </c>
      <c r="C18" s="35" t="s">
        <v>187</v>
      </c>
      <c r="D18" s="33" t="s">
        <v>43</v>
      </c>
      <c r="E18" s="46"/>
      <c r="F18" s="47">
        <v>5</v>
      </c>
      <c r="G18" s="21">
        <f t="shared" si="0"/>
        <v>0</v>
      </c>
      <c r="H18" s="21">
        <f t="shared" si="1"/>
        <v>0</v>
      </c>
      <c r="I18" s="48">
        <f t="shared" si="2"/>
        <v>0</v>
      </c>
      <c r="J18" s="47">
        <v>2</v>
      </c>
      <c r="K18" s="21">
        <f t="shared" si="3"/>
        <v>0</v>
      </c>
      <c r="L18" s="21">
        <f t="shared" si="4"/>
        <v>0</v>
      </c>
      <c r="M18" s="48">
        <f t="shared" si="5"/>
        <v>0</v>
      </c>
      <c r="N18" s="47">
        <f t="shared" si="6"/>
        <v>7</v>
      </c>
      <c r="O18" s="21">
        <f t="shared" si="7"/>
        <v>0</v>
      </c>
      <c r="P18" s="21">
        <f t="shared" si="8"/>
        <v>0</v>
      </c>
      <c r="Q18" s="48">
        <f t="shared" si="9"/>
        <v>0</v>
      </c>
      <c r="R18" s="63"/>
      <c r="S18" s="64"/>
      <c r="T18" s="65"/>
    </row>
    <row r="19" spans="1:20" ht="15" customHeight="1">
      <c r="A19" s="47">
        <v>12</v>
      </c>
      <c r="B19" s="37" t="s">
        <v>58</v>
      </c>
      <c r="C19" s="35" t="s">
        <v>188</v>
      </c>
      <c r="D19" s="33" t="s">
        <v>43</v>
      </c>
      <c r="E19" s="46"/>
      <c r="F19" s="47">
        <v>5</v>
      </c>
      <c r="G19" s="21">
        <f t="shared" si="0"/>
        <v>0</v>
      </c>
      <c r="H19" s="21">
        <f t="shared" si="1"/>
        <v>0</v>
      </c>
      <c r="I19" s="48">
        <f t="shared" si="2"/>
        <v>0</v>
      </c>
      <c r="J19" s="47">
        <v>2</v>
      </c>
      <c r="K19" s="21">
        <f t="shared" si="3"/>
        <v>0</v>
      </c>
      <c r="L19" s="21">
        <f t="shared" si="4"/>
        <v>0</v>
      </c>
      <c r="M19" s="48">
        <f t="shared" si="5"/>
        <v>0</v>
      </c>
      <c r="N19" s="47">
        <f t="shared" si="6"/>
        <v>7</v>
      </c>
      <c r="O19" s="21">
        <f t="shared" si="7"/>
        <v>0</v>
      </c>
      <c r="P19" s="21">
        <f t="shared" si="8"/>
        <v>0</v>
      </c>
      <c r="Q19" s="48">
        <f t="shared" si="9"/>
        <v>0</v>
      </c>
      <c r="R19" s="63"/>
      <c r="S19" s="64"/>
      <c r="T19" s="65"/>
    </row>
    <row r="20" spans="1:20" ht="22.8">
      <c r="A20" s="54">
        <v>13</v>
      </c>
      <c r="B20" s="37" t="s">
        <v>89</v>
      </c>
      <c r="C20" s="35" t="s">
        <v>90</v>
      </c>
      <c r="D20" s="33" t="s">
        <v>7</v>
      </c>
      <c r="E20" s="46"/>
      <c r="F20" s="47">
        <v>12</v>
      </c>
      <c r="G20" s="21">
        <f t="shared" si="0"/>
        <v>0</v>
      </c>
      <c r="H20" s="21">
        <f t="shared" si="1"/>
        <v>0</v>
      </c>
      <c r="I20" s="48">
        <f t="shared" si="2"/>
        <v>0</v>
      </c>
      <c r="J20" s="47">
        <v>6</v>
      </c>
      <c r="K20" s="21">
        <f t="shared" si="3"/>
        <v>0</v>
      </c>
      <c r="L20" s="21">
        <f t="shared" si="4"/>
        <v>0</v>
      </c>
      <c r="M20" s="48">
        <f t="shared" si="5"/>
        <v>0</v>
      </c>
      <c r="N20" s="47">
        <f t="shared" si="6"/>
        <v>18</v>
      </c>
      <c r="O20" s="21">
        <f t="shared" si="7"/>
        <v>0</v>
      </c>
      <c r="P20" s="21">
        <f t="shared" si="8"/>
        <v>0</v>
      </c>
      <c r="Q20" s="48">
        <f t="shared" si="9"/>
        <v>0</v>
      </c>
      <c r="R20" s="63"/>
      <c r="S20" s="64"/>
      <c r="T20" s="65"/>
    </row>
    <row r="21" spans="1:20" ht="22.8">
      <c r="A21" s="47">
        <v>14</v>
      </c>
      <c r="B21" s="37" t="s">
        <v>63</v>
      </c>
      <c r="C21" s="35" t="s">
        <v>64</v>
      </c>
      <c r="D21" s="33" t="s">
        <v>7</v>
      </c>
      <c r="E21" s="46"/>
      <c r="F21" s="47">
        <v>9</v>
      </c>
      <c r="G21" s="21">
        <f t="shared" si="0"/>
        <v>0</v>
      </c>
      <c r="H21" s="21">
        <f t="shared" si="1"/>
        <v>0</v>
      </c>
      <c r="I21" s="48">
        <f t="shared" si="2"/>
        <v>0</v>
      </c>
      <c r="J21" s="47">
        <v>5</v>
      </c>
      <c r="K21" s="21">
        <f t="shared" si="3"/>
        <v>0</v>
      </c>
      <c r="L21" s="21">
        <f t="shared" si="4"/>
        <v>0</v>
      </c>
      <c r="M21" s="48">
        <f t="shared" si="5"/>
        <v>0</v>
      </c>
      <c r="N21" s="47">
        <f t="shared" si="6"/>
        <v>14</v>
      </c>
      <c r="O21" s="21">
        <f t="shared" si="7"/>
        <v>0</v>
      </c>
      <c r="P21" s="21">
        <f t="shared" si="8"/>
        <v>0</v>
      </c>
      <c r="Q21" s="48">
        <f t="shared" si="9"/>
        <v>0</v>
      </c>
      <c r="R21" s="63"/>
      <c r="S21" s="64"/>
      <c r="T21" s="65"/>
    </row>
    <row r="22" spans="1:20" ht="15" customHeight="1">
      <c r="A22" s="47">
        <v>15</v>
      </c>
      <c r="B22" s="37" t="s">
        <v>65</v>
      </c>
      <c r="C22" s="35" t="s">
        <v>66</v>
      </c>
      <c r="D22" s="33" t="s">
        <v>7</v>
      </c>
      <c r="E22" s="46"/>
      <c r="F22" s="47">
        <v>5</v>
      </c>
      <c r="G22" s="21">
        <f t="shared" si="0"/>
        <v>0</v>
      </c>
      <c r="H22" s="21">
        <f t="shared" si="1"/>
        <v>0</v>
      </c>
      <c r="I22" s="48">
        <f t="shared" si="2"/>
        <v>0</v>
      </c>
      <c r="J22" s="47">
        <v>3</v>
      </c>
      <c r="K22" s="21">
        <f t="shared" si="3"/>
        <v>0</v>
      </c>
      <c r="L22" s="21">
        <f t="shared" si="4"/>
        <v>0</v>
      </c>
      <c r="M22" s="48">
        <f t="shared" si="5"/>
        <v>0</v>
      </c>
      <c r="N22" s="47">
        <f t="shared" si="6"/>
        <v>8</v>
      </c>
      <c r="O22" s="21">
        <f t="shared" si="7"/>
        <v>0</v>
      </c>
      <c r="P22" s="21">
        <f t="shared" si="8"/>
        <v>0</v>
      </c>
      <c r="Q22" s="48">
        <f t="shared" si="9"/>
        <v>0</v>
      </c>
      <c r="R22" s="63"/>
      <c r="S22" s="64"/>
      <c r="T22" s="65"/>
    </row>
    <row r="23" spans="1:20" ht="15" customHeight="1">
      <c r="A23" s="47">
        <v>16</v>
      </c>
      <c r="B23" s="42" t="s">
        <v>40</v>
      </c>
      <c r="C23" s="35" t="s">
        <v>41</v>
      </c>
      <c r="D23" s="33" t="s">
        <v>7</v>
      </c>
      <c r="E23" s="46"/>
      <c r="F23" s="47">
        <v>2</v>
      </c>
      <c r="G23" s="21">
        <f t="shared" si="0"/>
        <v>0</v>
      </c>
      <c r="H23" s="21">
        <f t="shared" si="1"/>
        <v>0</v>
      </c>
      <c r="I23" s="48">
        <f t="shared" si="2"/>
        <v>0</v>
      </c>
      <c r="J23" s="47">
        <v>2</v>
      </c>
      <c r="K23" s="21">
        <f t="shared" si="3"/>
        <v>0</v>
      </c>
      <c r="L23" s="21">
        <f t="shared" si="4"/>
        <v>0</v>
      </c>
      <c r="M23" s="48">
        <f t="shared" si="5"/>
        <v>0</v>
      </c>
      <c r="N23" s="47">
        <f t="shared" si="6"/>
        <v>4</v>
      </c>
      <c r="O23" s="21">
        <f t="shared" si="7"/>
        <v>0</v>
      </c>
      <c r="P23" s="21">
        <f t="shared" si="8"/>
        <v>0</v>
      </c>
      <c r="Q23" s="48">
        <f t="shared" si="9"/>
        <v>0</v>
      </c>
      <c r="R23" s="63"/>
      <c r="S23" s="64"/>
      <c r="T23" s="65"/>
    </row>
    <row r="24" spans="1:20" ht="15" customHeight="1">
      <c r="A24" s="47">
        <v>17</v>
      </c>
      <c r="B24" s="37" t="s">
        <v>85</v>
      </c>
      <c r="C24" s="35" t="s">
        <v>86</v>
      </c>
      <c r="D24" s="33" t="s">
        <v>7</v>
      </c>
      <c r="E24" s="46"/>
      <c r="F24" s="47">
        <v>1</v>
      </c>
      <c r="G24" s="21">
        <f t="shared" si="0"/>
        <v>0</v>
      </c>
      <c r="H24" s="21">
        <f t="shared" si="1"/>
        <v>0</v>
      </c>
      <c r="I24" s="48">
        <f t="shared" si="2"/>
        <v>0</v>
      </c>
      <c r="J24" s="47">
        <v>0</v>
      </c>
      <c r="K24" s="21">
        <f t="shared" si="3"/>
        <v>0</v>
      </c>
      <c r="L24" s="21">
        <f t="shared" si="4"/>
        <v>0</v>
      </c>
      <c r="M24" s="48">
        <f t="shared" si="5"/>
        <v>0</v>
      </c>
      <c r="N24" s="47">
        <f t="shared" si="6"/>
        <v>1</v>
      </c>
      <c r="O24" s="21">
        <f t="shared" si="7"/>
        <v>0</v>
      </c>
      <c r="P24" s="21">
        <f t="shared" si="8"/>
        <v>0</v>
      </c>
      <c r="Q24" s="48">
        <f t="shared" si="9"/>
        <v>0</v>
      </c>
      <c r="R24" s="63"/>
      <c r="S24" s="64"/>
      <c r="T24" s="65"/>
    </row>
    <row r="25" spans="1:20" ht="15" customHeight="1">
      <c r="A25" s="54">
        <v>18</v>
      </c>
      <c r="B25" s="37" t="s">
        <v>87</v>
      </c>
      <c r="C25" s="35" t="s">
        <v>88</v>
      </c>
      <c r="D25" s="33" t="s">
        <v>7</v>
      </c>
      <c r="E25" s="46"/>
      <c r="F25" s="47">
        <v>1</v>
      </c>
      <c r="G25" s="21">
        <f t="shared" si="0"/>
        <v>0</v>
      </c>
      <c r="H25" s="21">
        <f t="shared" si="1"/>
        <v>0</v>
      </c>
      <c r="I25" s="48">
        <f t="shared" si="2"/>
        <v>0</v>
      </c>
      <c r="J25" s="47">
        <v>0</v>
      </c>
      <c r="K25" s="21">
        <f t="shared" si="3"/>
        <v>0</v>
      </c>
      <c r="L25" s="21">
        <f t="shared" si="4"/>
        <v>0</v>
      </c>
      <c r="M25" s="48">
        <f t="shared" si="5"/>
        <v>0</v>
      </c>
      <c r="N25" s="47">
        <f t="shared" si="6"/>
        <v>1</v>
      </c>
      <c r="O25" s="21">
        <f t="shared" si="7"/>
        <v>0</v>
      </c>
      <c r="P25" s="21">
        <f t="shared" si="8"/>
        <v>0</v>
      </c>
      <c r="Q25" s="48">
        <f t="shared" si="9"/>
        <v>0</v>
      </c>
      <c r="R25" s="63"/>
      <c r="S25" s="64"/>
      <c r="T25" s="65"/>
    </row>
    <row r="26" spans="1:20" ht="22.8">
      <c r="A26" s="47">
        <v>19</v>
      </c>
      <c r="B26" s="37" t="s">
        <v>61</v>
      </c>
      <c r="C26" s="35" t="s">
        <v>62</v>
      </c>
      <c r="D26" s="33" t="s">
        <v>7</v>
      </c>
      <c r="E26" s="46"/>
      <c r="F26" s="47">
        <v>1</v>
      </c>
      <c r="G26" s="21">
        <f t="shared" si="0"/>
        <v>0</v>
      </c>
      <c r="H26" s="21">
        <f t="shared" si="1"/>
        <v>0</v>
      </c>
      <c r="I26" s="48">
        <f t="shared" si="2"/>
        <v>0</v>
      </c>
      <c r="J26" s="47">
        <v>1</v>
      </c>
      <c r="K26" s="21">
        <f t="shared" si="3"/>
        <v>0</v>
      </c>
      <c r="L26" s="21">
        <f t="shared" si="4"/>
        <v>0</v>
      </c>
      <c r="M26" s="48">
        <f t="shared" si="5"/>
        <v>0</v>
      </c>
      <c r="N26" s="47">
        <f t="shared" si="6"/>
        <v>2</v>
      </c>
      <c r="O26" s="21">
        <f t="shared" si="7"/>
        <v>0</v>
      </c>
      <c r="P26" s="21">
        <f t="shared" si="8"/>
        <v>0</v>
      </c>
      <c r="Q26" s="48">
        <f t="shared" si="9"/>
        <v>0</v>
      </c>
      <c r="R26" s="63"/>
      <c r="S26" s="64"/>
      <c r="T26" s="65"/>
    </row>
    <row r="27" spans="1:20" ht="22.8">
      <c r="A27" s="47">
        <v>20</v>
      </c>
      <c r="B27" s="37" t="s">
        <v>69</v>
      </c>
      <c r="C27" s="35" t="s">
        <v>70</v>
      </c>
      <c r="D27" s="33" t="s">
        <v>7</v>
      </c>
      <c r="E27" s="46"/>
      <c r="F27" s="47">
        <v>6</v>
      </c>
      <c r="G27" s="21">
        <f t="shared" si="0"/>
        <v>0</v>
      </c>
      <c r="H27" s="21">
        <f t="shared" si="1"/>
        <v>0</v>
      </c>
      <c r="I27" s="48">
        <f t="shared" si="2"/>
        <v>0</v>
      </c>
      <c r="J27" s="47">
        <v>3</v>
      </c>
      <c r="K27" s="21">
        <f t="shared" si="3"/>
        <v>0</v>
      </c>
      <c r="L27" s="21">
        <f t="shared" si="4"/>
        <v>0</v>
      </c>
      <c r="M27" s="48">
        <f t="shared" si="5"/>
        <v>0</v>
      </c>
      <c r="N27" s="47">
        <f t="shared" si="6"/>
        <v>9</v>
      </c>
      <c r="O27" s="21">
        <f t="shared" si="7"/>
        <v>0</v>
      </c>
      <c r="P27" s="21">
        <f t="shared" si="8"/>
        <v>0</v>
      </c>
      <c r="Q27" s="48">
        <f t="shared" si="9"/>
        <v>0</v>
      </c>
      <c r="R27" s="63"/>
      <c r="S27" s="64"/>
      <c r="T27" s="65"/>
    </row>
    <row r="28" spans="1:20" ht="15" customHeight="1">
      <c r="A28" s="47">
        <v>21</v>
      </c>
      <c r="B28" s="37" t="s">
        <v>94</v>
      </c>
      <c r="C28" s="35" t="s">
        <v>189</v>
      </c>
      <c r="D28" s="33" t="s">
        <v>93</v>
      </c>
      <c r="E28" s="46"/>
      <c r="F28" s="47">
        <v>400</v>
      </c>
      <c r="G28" s="21">
        <f t="shared" si="0"/>
        <v>0</v>
      </c>
      <c r="H28" s="21">
        <f t="shared" si="1"/>
        <v>0</v>
      </c>
      <c r="I28" s="48">
        <f t="shared" si="2"/>
        <v>0</v>
      </c>
      <c r="J28" s="47">
        <v>200</v>
      </c>
      <c r="K28" s="21">
        <f t="shared" si="3"/>
        <v>0</v>
      </c>
      <c r="L28" s="21">
        <f t="shared" si="4"/>
        <v>0</v>
      </c>
      <c r="M28" s="48">
        <f t="shared" si="5"/>
        <v>0</v>
      </c>
      <c r="N28" s="47">
        <f t="shared" si="6"/>
        <v>600</v>
      </c>
      <c r="O28" s="21">
        <f t="shared" si="7"/>
        <v>0</v>
      </c>
      <c r="P28" s="21">
        <f t="shared" si="8"/>
        <v>0</v>
      </c>
      <c r="Q28" s="48">
        <f t="shared" si="9"/>
        <v>0</v>
      </c>
      <c r="R28" s="63"/>
      <c r="S28" s="64"/>
      <c r="T28" s="65"/>
    </row>
    <row r="29" spans="1:20" ht="15" customHeight="1">
      <c r="A29" s="47">
        <v>22</v>
      </c>
      <c r="B29" s="37" t="s">
        <v>83</v>
      </c>
      <c r="C29" s="35" t="s">
        <v>84</v>
      </c>
      <c r="D29" s="33" t="s">
        <v>7</v>
      </c>
      <c r="E29" s="46"/>
      <c r="F29" s="47">
        <v>1</v>
      </c>
      <c r="G29" s="21">
        <f t="shared" si="0"/>
        <v>0</v>
      </c>
      <c r="H29" s="21">
        <f t="shared" si="1"/>
        <v>0</v>
      </c>
      <c r="I29" s="48">
        <f t="shared" si="2"/>
        <v>0</v>
      </c>
      <c r="J29" s="47">
        <v>1</v>
      </c>
      <c r="K29" s="21">
        <f t="shared" si="3"/>
        <v>0</v>
      </c>
      <c r="L29" s="21">
        <f t="shared" si="4"/>
        <v>0</v>
      </c>
      <c r="M29" s="48">
        <f t="shared" si="5"/>
        <v>0</v>
      </c>
      <c r="N29" s="47">
        <f t="shared" si="6"/>
        <v>2</v>
      </c>
      <c r="O29" s="21">
        <f t="shared" si="7"/>
        <v>0</v>
      </c>
      <c r="P29" s="21">
        <f t="shared" si="8"/>
        <v>0</v>
      </c>
      <c r="Q29" s="48">
        <f t="shared" si="9"/>
        <v>0</v>
      </c>
      <c r="R29" s="63"/>
      <c r="S29" s="64"/>
      <c r="T29" s="65"/>
    </row>
    <row r="30" spans="1:20" ht="15" customHeight="1">
      <c r="A30" s="54">
        <v>23</v>
      </c>
      <c r="B30" s="37" t="s">
        <v>96</v>
      </c>
      <c r="C30" s="44" t="s">
        <v>184</v>
      </c>
      <c r="D30" s="33" t="s">
        <v>7</v>
      </c>
      <c r="E30" s="46"/>
      <c r="F30" s="47">
        <v>10</v>
      </c>
      <c r="G30" s="21">
        <f t="shared" si="0"/>
        <v>0</v>
      </c>
      <c r="H30" s="21">
        <f t="shared" si="1"/>
        <v>0</v>
      </c>
      <c r="I30" s="48">
        <f t="shared" si="2"/>
        <v>0</v>
      </c>
      <c r="J30" s="47">
        <v>10</v>
      </c>
      <c r="K30" s="21">
        <f t="shared" si="3"/>
        <v>0</v>
      </c>
      <c r="L30" s="21">
        <f t="shared" si="4"/>
        <v>0</v>
      </c>
      <c r="M30" s="48">
        <f t="shared" si="5"/>
        <v>0</v>
      </c>
      <c r="N30" s="47">
        <f t="shared" si="6"/>
        <v>20</v>
      </c>
      <c r="O30" s="21">
        <f t="shared" si="7"/>
        <v>0</v>
      </c>
      <c r="P30" s="21">
        <f t="shared" si="8"/>
        <v>0</v>
      </c>
      <c r="Q30" s="48">
        <f t="shared" si="9"/>
        <v>0</v>
      </c>
      <c r="R30" s="63"/>
      <c r="S30" s="64"/>
      <c r="T30" s="65"/>
    </row>
    <row r="31" spans="1:20" ht="15" customHeight="1">
      <c r="A31" s="47">
        <v>24</v>
      </c>
      <c r="B31" s="37" t="s">
        <v>95</v>
      </c>
      <c r="C31" s="35">
        <v>6679</v>
      </c>
      <c r="D31" s="33" t="s">
        <v>7</v>
      </c>
      <c r="E31" s="46"/>
      <c r="F31" s="47">
        <v>5</v>
      </c>
      <c r="G31" s="21">
        <f t="shared" si="0"/>
        <v>0</v>
      </c>
      <c r="H31" s="21">
        <f t="shared" si="1"/>
        <v>0</v>
      </c>
      <c r="I31" s="48">
        <f t="shared" si="2"/>
        <v>0</v>
      </c>
      <c r="J31" s="47">
        <v>5</v>
      </c>
      <c r="K31" s="21">
        <f t="shared" si="3"/>
        <v>0</v>
      </c>
      <c r="L31" s="21">
        <f t="shared" si="4"/>
        <v>0</v>
      </c>
      <c r="M31" s="48">
        <f t="shared" si="5"/>
        <v>0</v>
      </c>
      <c r="N31" s="47">
        <f t="shared" si="6"/>
        <v>10</v>
      </c>
      <c r="O31" s="21">
        <f t="shared" si="7"/>
        <v>0</v>
      </c>
      <c r="P31" s="21">
        <f t="shared" si="8"/>
        <v>0</v>
      </c>
      <c r="Q31" s="48">
        <f t="shared" si="9"/>
        <v>0</v>
      </c>
      <c r="R31" s="63"/>
      <c r="S31" s="64"/>
      <c r="T31" s="65"/>
    </row>
    <row r="32" spans="1:20" ht="15" customHeight="1">
      <c r="A32" s="47">
        <v>25</v>
      </c>
      <c r="B32" s="37" t="s">
        <v>56</v>
      </c>
      <c r="C32" s="35" t="s">
        <v>190</v>
      </c>
      <c r="D32" s="33" t="s">
        <v>43</v>
      </c>
      <c r="E32" s="46"/>
      <c r="F32" s="47">
        <v>5</v>
      </c>
      <c r="G32" s="21">
        <f t="shared" si="0"/>
        <v>0</v>
      </c>
      <c r="H32" s="21">
        <f t="shared" si="1"/>
        <v>0</v>
      </c>
      <c r="I32" s="48">
        <f t="shared" si="2"/>
        <v>0</v>
      </c>
      <c r="J32" s="47">
        <v>5</v>
      </c>
      <c r="K32" s="21">
        <f t="shared" si="3"/>
        <v>0</v>
      </c>
      <c r="L32" s="21">
        <f t="shared" si="4"/>
        <v>0</v>
      </c>
      <c r="M32" s="48">
        <f t="shared" si="5"/>
        <v>0</v>
      </c>
      <c r="N32" s="47">
        <f t="shared" si="6"/>
        <v>10</v>
      </c>
      <c r="O32" s="21">
        <f t="shared" si="7"/>
        <v>0</v>
      </c>
      <c r="P32" s="21">
        <f t="shared" si="8"/>
        <v>0</v>
      </c>
      <c r="Q32" s="48">
        <f t="shared" si="9"/>
        <v>0</v>
      </c>
      <c r="R32" s="63"/>
      <c r="S32" s="64"/>
      <c r="T32" s="65"/>
    </row>
    <row r="33" spans="1:20" ht="15" customHeight="1">
      <c r="A33" s="47">
        <v>26</v>
      </c>
      <c r="B33" s="37" t="s">
        <v>55</v>
      </c>
      <c r="C33" s="60" t="s">
        <v>191</v>
      </c>
      <c r="D33" s="33" t="s">
        <v>43</v>
      </c>
      <c r="E33" s="46"/>
      <c r="F33" s="47">
        <v>5</v>
      </c>
      <c r="G33" s="21">
        <f t="shared" si="0"/>
        <v>0</v>
      </c>
      <c r="H33" s="21">
        <f t="shared" si="1"/>
        <v>0</v>
      </c>
      <c r="I33" s="48">
        <f t="shared" si="2"/>
        <v>0</v>
      </c>
      <c r="J33" s="47">
        <v>5</v>
      </c>
      <c r="K33" s="21">
        <f t="shared" si="3"/>
        <v>0</v>
      </c>
      <c r="L33" s="21">
        <f t="shared" si="4"/>
        <v>0</v>
      </c>
      <c r="M33" s="48">
        <f t="shared" si="5"/>
        <v>0</v>
      </c>
      <c r="N33" s="47">
        <f t="shared" si="6"/>
        <v>10</v>
      </c>
      <c r="O33" s="21">
        <f t="shared" si="7"/>
        <v>0</v>
      </c>
      <c r="P33" s="21">
        <f t="shared" si="8"/>
        <v>0</v>
      </c>
      <c r="Q33" s="48">
        <f t="shared" si="9"/>
        <v>0</v>
      </c>
      <c r="R33" s="63"/>
      <c r="S33" s="64"/>
      <c r="T33" s="65"/>
    </row>
    <row r="34" spans="1:20" ht="15" customHeight="1">
      <c r="A34" s="47">
        <v>27</v>
      </c>
      <c r="B34" s="37" t="s">
        <v>182</v>
      </c>
      <c r="C34" s="35" t="s">
        <v>192</v>
      </c>
      <c r="D34" s="33" t="s">
        <v>7</v>
      </c>
      <c r="E34" s="46"/>
      <c r="F34" s="47">
        <v>20</v>
      </c>
      <c r="G34" s="21">
        <f t="shared" si="0"/>
        <v>0</v>
      </c>
      <c r="H34" s="21">
        <f t="shared" si="1"/>
        <v>0</v>
      </c>
      <c r="I34" s="48">
        <f t="shared" si="2"/>
        <v>0</v>
      </c>
      <c r="J34" s="47">
        <v>10</v>
      </c>
      <c r="K34" s="21">
        <f t="shared" si="3"/>
        <v>0</v>
      </c>
      <c r="L34" s="21">
        <f t="shared" si="4"/>
        <v>0</v>
      </c>
      <c r="M34" s="48">
        <f t="shared" si="5"/>
        <v>0</v>
      </c>
      <c r="N34" s="47">
        <f t="shared" si="6"/>
        <v>30</v>
      </c>
      <c r="O34" s="21">
        <f t="shared" si="7"/>
        <v>0</v>
      </c>
      <c r="P34" s="21">
        <f t="shared" si="8"/>
        <v>0</v>
      </c>
      <c r="Q34" s="48">
        <f t="shared" si="9"/>
        <v>0</v>
      </c>
      <c r="R34" s="63"/>
      <c r="S34" s="64"/>
      <c r="T34" s="65"/>
    </row>
    <row r="35" spans="1:20" ht="15" customHeight="1">
      <c r="A35" s="54">
        <v>28</v>
      </c>
      <c r="B35" s="37" t="s">
        <v>196</v>
      </c>
      <c r="C35" s="35"/>
      <c r="D35" s="33" t="s">
        <v>7</v>
      </c>
      <c r="E35" s="46"/>
      <c r="F35" s="47">
        <v>50</v>
      </c>
      <c r="G35" s="21">
        <f t="shared" si="0"/>
        <v>0</v>
      </c>
      <c r="H35" s="21">
        <f t="shared" si="1"/>
        <v>0</v>
      </c>
      <c r="I35" s="48">
        <f t="shared" si="2"/>
        <v>0</v>
      </c>
      <c r="J35" s="47">
        <v>25</v>
      </c>
      <c r="K35" s="21">
        <f t="shared" si="3"/>
        <v>0</v>
      </c>
      <c r="L35" s="21">
        <f t="shared" si="4"/>
        <v>0</v>
      </c>
      <c r="M35" s="48">
        <f t="shared" si="5"/>
        <v>0</v>
      </c>
      <c r="N35" s="47">
        <f t="shared" si="6"/>
        <v>75</v>
      </c>
      <c r="O35" s="21">
        <f t="shared" si="7"/>
        <v>0</v>
      </c>
      <c r="P35" s="21">
        <f t="shared" si="8"/>
        <v>0</v>
      </c>
      <c r="Q35" s="48">
        <f t="shared" si="9"/>
        <v>0</v>
      </c>
      <c r="R35" s="63"/>
      <c r="S35" s="64"/>
      <c r="T35" s="65"/>
    </row>
    <row r="36" spans="1:20" ht="15" customHeight="1">
      <c r="A36" s="54">
        <v>29</v>
      </c>
      <c r="B36" s="37" t="s">
        <v>195</v>
      </c>
      <c r="C36" s="35" t="s">
        <v>201</v>
      </c>
      <c r="D36" s="33" t="s">
        <v>43</v>
      </c>
      <c r="E36" s="46"/>
      <c r="F36" s="47">
        <v>1</v>
      </c>
      <c r="G36" s="21">
        <f t="shared" si="0"/>
        <v>0</v>
      </c>
      <c r="H36" s="21">
        <f t="shared" si="1"/>
        <v>0</v>
      </c>
      <c r="I36" s="48">
        <f t="shared" si="2"/>
        <v>0</v>
      </c>
      <c r="J36" s="47">
        <v>1</v>
      </c>
      <c r="K36" s="21">
        <f t="shared" si="3"/>
        <v>0</v>
      </c>
      <c r="L36" s="21">
        <f t="shared" si="4"/>
        <v>0</v>
      </c>
      <c r="M36" s="48">
        <f t="shared" si="5"/>
        <v>0</v>
      </c>
      <c r="N36" s="47">
        <f t="shared" si="6"/>
        <v>2</v>
      </c>
      <c r="O36" s="21">
        <f t="shared" si="7"/>
        <v>0</v>
      </c>
      <c r="P36" s="21">
        <f t="shared" si="8"/>
        <v>0</v>
      </c>
      <c r="Q36" s="48">
        <f t="shared" si="9"/>
        <v>0</v>
      </c>
      <c r="R36" s="63"/>
      <c r="S36" s="64"/>
      <c r="T36" s="65"/>
    </row>
    <row r="37" spans="1:20" ht="15" customHeight="1">
      <c r="A37" s="47">
        <v>30</v>
      </c>
      <c r="B37" s="37" t="s">
        <v>79</v>
      </c>
      <c r="C37" s="35"/>
      <c r="D37" s="33" t="s">
        <v>7</v>
      </c>
      <c r="E37" s="46"/>
      <c r="F37" s="47">
        <v>1</v>
      </c>
      <c r="G37" s="21">
        <f t="shared" si="0"/>
        <v>0</v>
      </c>
      <c r="H37" s="21">
        <f t="shared" si="1"/>
        <v>0</v>
      </c>
      <c r="I37" s="48">
        <f t="shared" si="2"/>
        <v>0</v>
      </c>
      <c r="J37" s="47">
        <v>1</v>
      </c>
      <c r="K37" s="21">
        <f t="shared" si="3"/>
        <v>0</v>
      </c>
      <c r="L37" s="21">
        <f t="shared" si="4"/>
        <v>0</v>
      </c>
      <c r="M37" s="48">
        <f t="shared" si="5"/>
        <v>0</v>
      </c>
      <c r="N37" s="47">
        <f t="shared" si="6"/>
        <v>2</v>
      </c>
      <c r="O37" s="21">
        <f t="shared" si="7"/>
        <v>0</v>
      </c>
      <c r="P37" s="21">
        <f t="shared" si="8"/>
        <v>0</v>
      </c>
      <c r="Q37" s="48">
        <f t="shared" si="9"/>
        <v>0</v>
      </c>
      <c r="R37" s="63"/>
      <c r="S37" s="64"/>
      <c r="T37" s="65"/>
    </row>
    <row r="38" spans="1:20" ht="15" customHeight="1" thickBot="1">
      <c r="A38" s="55"/>
      <c r="B38" s="56" t="s">
        <v>194</v>
      </c>
      <c r="C38" s="61"/>
      <c r="D38" s="57"/>
      <c r="E38" s="58"/>
      <c r="F38" s="59"/>
      <c r="G38" s="51">
        <f>SUM(G8:G37)</f>
        <v>0</v>
      </c>
      <c r="H38" s="51">
        <f>SUM(H8:H37)</f>
        <v>0</v>
      </c>
      <c r="I38" s="52">
        <f>SUM(I8:I37)</f>
        <v>0</v>
      </c>
      <c r="J38" s="59"/>
      <c r="K38" s="51">
        <f>SUM(K8:K37)</f>
        <v>0</v>
      </c>
      <c r="L38" s="51">
        <f>SUM(L8:L37)</f>
        <v>0</v>
      </c>
      <c r="M38" s="52">
        <f>SUM(M8:M37)</f>
        <v>0</v>
      </c>
      <c r="N38" s="59"/>
      <c r="O38" s="51">
        <f>SUM(O8:O37)</f>
        <v>0</v>
      </c>
      <c r="P38" s="51">
        <f>SUM(P8:P37)</f>
        <v>0</v>
      </c>
      <c r="Q38" s="52">
        <f>SUM(Q8:Q37)</f>
        <v>0</v>
      </c>
      <c r="R38" s="66"/>
      <c r="S38" s="67"/>
      <c r="T38" s="68"/>
    </row>
    <row r="39" spans="1:20" ht="15" hidden="1" customHeight="1">
      <c r="A39" s="38"/>
      <c r="B39" s="39"/>
      <c r="C39" s="39"/>
      <c r="D39" s="38"/>
      <c r="E39" s="20"/>
      <c r="F39" s="49"/>
      <c r="G39" s="19"/>
      <c r="H39" s="19"/>
      <c r="I39" s="50"/>
      <c r="J39" s="49"/>
      <c r="K39" s="19"/>
      <c r="L39" s="19"/>
      <c r="M39" s="50"/>
      <c r="N39" s="49"/>
      <c r="O39" s="19"/>
      <c r="P39" s="19"/>
      <c r="Q39" s="53"/>
      <c r="R39" s="53"/>
      <c r="S39" s="53"/>
      <c r="T39" s="53"/>
    </row>
    <row r="40" spans="1:20" ht="15" customHeight="1">
      <c r="E40" s="20"/>
      <c r="G40" s="20"/>
      <c r="I40" s="17"/>
      <c r="K40" s="20"/>
      <c r="M40" s="17"/>
      <c r="O40" s="20"/>
      <c r="Q40" s="17"/>
      <c r="R40" s="17"/>
      <c r="S40" s="17"/>
      <c r="T40" s="17"/>
    </row>
    <row r="41" spans="1:20" ht="15" customHeight="1"/>
  </sheetData>
  <autoFilter ref="A5:Q90"/>
  <sortState ref="B8:J10">
    <sortCondition ref="B8:B10"/>
  </sortState>
  <mergeCells count="25">
    <mergeCell ref="O1:Q1"/>
    <mergeCell ref="A5:A7"/>
    <mergeCell ref="B5:B7"/>
    <mergeCell ref="C5:C7"/>
    <mergeCell ref="D5:D7"/>
    <mergeCell ref="F5:F7"/>
    <mergeCell ref="F4:I4"/>
    <mergeCell ref="J4:M4"/>
    <mergeCell ref="N4:Q4"/>
    <mergeCell ref="O5:O7"/>
    <mergeCell ref="P5:P7"/>
    <mergeCell ref="Q5:Q7"/>
    <mergeCell ref="L5:L7"/>
    <mergeCell ref="M5:M7"/>
    <mergeCell ref="J5:J7"/>
    <mergeCell ref="N5:N7"/>
    <mergeCell ref="R5:R7"/>
    <mergeCell ref="S5:S7"/>
    <mergeCell ref="T5:T7"/>
    <mergeCell ref="A2:T2"/>
    <mergeCell ref="H5:H7"/>
    <mergeCell ref="E5:E7"/>
    <mergeCell ref="G5:G7"/>
    <mergeCell ref="I5:I7"/>
    <mergeCell ref="K5:K7"/>
  </mergeCells>
  <phoneticPr fontId="7" type="noConversion"/>
  <conditionalFormatting sqref="B106:B1048576 B5:B38">
    <cfRule type="duplicateValues" dxfId="14" priority="248"/>
  </conditionalFormatting>
  <conditionalFormatting sqref="C106:C1048576 C34:C38 C5:C32">
    <cfRule type="duplicateValues" dxfId="13" priority="260"/>
    <cfRule type="duplicateValues" dxfId="12" priority="26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5"/>
  <sheetViews>
    <sheetView workbookViewId="0">
      <selection activeCell="A12" sqref="A12:XFD75"/>
    </sheetView>
  </sheetViews>
  <sheetFormatPr defaultRowHeight="14.4"/>
  <sheetData>
    <row r="1" spans="1:23">
      <c r="A1" t="s">
        <v>129</v>
      </c>
    </row>
    <row r="2" spans="1:23">
      <c r="A2" t="s">
        <v>130</v>
      </c>
      <c r="B2" t="s">
        <v>155</v>
      </c>
    </row>
    <row r="3" spans="1:23">
      <c r="A3" t="s">
        <v>131</v>
      </c>
      <c r="B3" t="s">
        <v>132</v>
      </c>
    </row>
    <row r="4" spans="1:23">
      <c r="A4" t="s">
        <v>133</v>
      </c>
      <c r="B4" t="s">
        <v>149</v>
      </c>
    </row>
    <row r="5" spans="1:23">
      <c r="A5" t="s">
        <v>134</v>
      </c>
      <c r="B5" t="s">
        <v>150</v>
      </c>
    </row>
    <row r="6" spans="1:23">
      <c r="A6" t="s">
        <v>152</v>
      </c>
      <c r="B6" t="s">
        <v>158</v>
      </c>
    </row>
    <row r="7" spans="1:23">
      <c r="A7" t="s">
        <v>135</v>
      </c>
      <c r="B7" t="s">
        <v>154</v>
      </c>
    </row>
    <row r="8" spans="1:23">
      <c r="A8" t="s">
        <v>136</v>
      </c>
      <c r="B8" t="s">
        <v>151</v>
      </c>
    </row>
    <row r="9" spans="1:23">
      <c r="A9" t="s">
        <v>137</v>
      </c>
      <c r="B9" t="s">
        <v>142</v>
      </c>
    </row>
    <row r="10" spans="1:23">
      <c r="A10" t="s">
        <v>156</v>
      </c>
      <c r="B10" t="s">
        <v>157</v>
      </c>
    </row>
    <row r="12" spans="1:23" s="2" customFormat="1" ht="15" customHeight="1">
      <c r="B12" s="10" t="s">
        <v>148</v>
      </c>
      <c r="C12" s="10"/>
      <c r="E12" s="20"/>
      <c r="G12" s="20"/>
      <c r="H12" s="20">
        <f>SUM(H13:H20)</f>
        <v>480000</v>
      </c>
      <c r="I12" s="17"/>
      <c r="K12" s="20"/>
      <c r="L12" s="20">
        <f>SUM(L13:L20)</f>
        <v>480000</v>
      </c>
      <c r="M12" s="17"/>
      <c r="O12" s="20"/>
      <c r="P12" s="20">
        <f>SUM(P13:P20)</f>
        <v>480000</v>
      </c>
      <c r="Q12" s="17"/>
      <c r="R12" s="17"/>
    </row>
    <row r="13" spans="1:23" s="2" customFormat="1" ht="15" customHeight="1">
      <c r="B13" s="10" t="s">
        <v>100</v>
      </c>
      <c r="C13" s="10"/>
      <c r="E13" s="20"/>
      <c r="G13" s="20"/>
      <c r="H13" s="20">
        <v>50000</v>
      </c>
      <c r="I13" s="17"/>
      <c r="K13" s="20"/>
      <c r="L13" s="20">
        <v>50000</v>
      </c>
      <c r="M13" s="17"/>
      <c r="O13" s="20"/>
      <c r="P13" s="20">
        <v>50000</v>
      </c>
      <c r="Q13" s="17"/>
      <c r="R13" s="17"/>
      <c r="U13" s="1" t="s">
        <v>168</v>
      </c>
      <c r="V13" s="1" t="s">
        <v>147</v>
      </c>
      <c r="W13" s="1" t="s">
        <v>139</v>
      </c>
    </row>
    <row r="14" spans="1:23" s="2" customFormat="1" ht="15" customHeight="1">
      <c r="B14" s="10" t="s">
        <v>127</v>
      </c>
      <c r="C14" s="10"/>
      <c r="E14" s="20"/>
      <c r="G14" s="20"/>
      <c r="H14" s="20">
        <v>50000</v>
      </c>
      <c r="I14" s="17"/>
      <c r="K14" s="20"/>
      <c r="L14" s="20">
        <v>50000</v>
      </c>
      <c r="M14" s="17"/>
      <c r="O14" s="20"/>
      <c r="P14" s="20">
        <v>50000</v>
      </c>
      <c r="Q14" s="17"/>
      <c r="R14" s="17"/>
      <c r="T14" s="31" t="s">
        <v>167</v>
      </c>
      <c r="U14" s="32">
        <f>SUM(U15:U19)</f>
        <v>410000</v>
      </c>
      <c r="V14" s="32">
        <f>SUM(V15:V19)</f>
        <v>35000</v>
      </c>
      <c r="W14" s="32">
        <f>SUM(W15:W19)</f>
        <v>10000</v>
      </c>
    </row>
    <row r="15" spans="1:23" s="2" customFormat="1" ht="15" customHeight="1">
      <c r="B15" s="10" t="s">
        <v>143</v>
      </c>
      <c r="C15" s="10"/>
      <c r="E15" s="20"/>
      <c r="G15" s="20"/>
      <c r="H15" s="20">
        <v>50000</v>
      </c>
      <c r="I15" s="17"/>
      <c r="K15" s="20"/>
      <c r="L15" s="20">
        <v>50000</v>
      </c>
      <c r="M15" s="17"/>
      <c r="O15" s="20"/>
      <c r="P15" s="20">
        <v>50000</v>
      </c>
      <c r="Q15" s="17"/>
      <c r="R15" s="17"/>
      <c r="T15" s="2" t="s">
        <v>169</v>
      </c>
      <c r="U15" s="1">
        <v>110000</v>
      </c>
      <c r="V15" s="1"/>
      <c r="W15" s="1"/>
    </row>
    <row r="16" spans="1:23" s="2" customFormat="1" ht="15" customHeight="1">
      <c r="B16" s="10" t="s">
        <v>144</v>
      </c>
      <c r="C16" s="10"/>
      <c r="E16" s="20"/>
      <c r="G16" s="20"/>
      <c r="H16" s="20">
        <v>100000</v>
      </c>
      <c r="I16" s="17"/>
      <c r="K16" s="20"/>
      <c r="L16" s="20">
        <v>100000</v>
      </c>
      <c r="M16" s="17"/>
      <c r="O16" s="20"/>
      <c r="P16" s="20">
        <v>100000</v>
      </c>
      <c r="Q16" s="17"/>
      <c r="R16" s="17"/>
      <c r="T16" s="2" t="s">
        <v>169</v>
      </c>
      <c r="U16" s="1">
        <v>100000</v>
      </c>
      <c r="V16" s="1">
        <v>17000</v>
      </c>
      <c r="W16" s="1"/>
    </row>
    <row r="17" spans="1:23" s="2" customFormat="1" ht="15" customHeight="1">
      <c r="B17" s="10" t="s">
        <v>145</v>
      </c>
      <c r="C17" s="10"/>
      <c r="E17" s="20"/>
      <c r="G17" s="20"/>
      <c r="H17" s="20">
        <v>100000</v>
      </c>
      <c r="I17" s="17"/>
      <c r="K17" s="20"/>
      <c r="L17" s="20">
        <v>100000</v>
      </c>
      <c r="M17" s="17"/>
      <c r="O17" s="20"/>
      <c r="P17" s="20">
        <v>100000</v>
      </c>
      <c r="Q17" s="17"/>
      <c r="R17" s="17"/>
      <c r="T17" s="2" t="s">
        <v>169</v>
      </c>
      <c r="U17" s="1">
        <v>30000</v>
      </c>
      <c r="V17" s="1"/>
      <c r="W17" s="1"/>
    </row>
    <row r="18" spans="1:23" s="2" customFormat="1" ht="15" customHeight="1">
      <c r="B18" s="10" t="s">
        <v>146</v>
      </c>
      <c r="C18" s="10"/>
      <c r="E18" s="20"/>
      <c r="G18" s="20"/>
      <c r="H18" s="20">
        <v>100000</v>
      </c>
      <c r="I18" s="17"/>
      <c r="K18" s="20"/>
      <c r="L18" s="20">
        <v>100000</v>
      </c>
      <c r="M18" s="17"/>
      <c r="O18" s="20"/>
      <c r="P18" s="20">
        <v>100000</v>
      </c>
      <c r="Q18" s="17"/>
      <c r="R18" s="17"/>
      <c r="T18" s="2" t="s">
        <v>169</v>
      </c>
      <c r="U18" s="1">
        <v>100000</v>
      </c>
      <c r="V18" s="1"/>
      <c r="W18" s="1"/>
    </row>
    <row r="19" spans="1:23" s="2" customFormat="1" ht="15" customHeight="1">
      <c r="B19" s="14" t="s">
        <v>165</v>
      </c>
      <c r="C19" s="10"/>
      <c r="E19" s="20"/>
      <c r="G19" s="20"/>
      <c r="H19" s="20">
        <v>20000</v>
      </c>
      <c r="I19" s="17"/>
      <c r="K19" s="20"/>
      <c r="L19" s="20">
        <v>20000</v>
      </c>
      <c r="M19" s="17"/>
      <c r="O19" s="20"/>
      <c r="P19" s="20">
        <v>20000</v>
      </c>
      <c r="Q19" s="17"/>
      <c r="R19" s="17"/>
      <c r="T19" s="2" t="s">
        <v>169</v>
      </c>
      <c r="U19" s="1">
        <v>70000</v>
      </c>
      <c r="V19" s="1">
        <v>18000</v>
      </c>
      <c r="W19" s="1">
        <v>10000</v>
      </c>
    </row>
    <row r="20" spans="1:23" s="2" customFormat="1" ht="15" customHeight="1">
      <c r="B20" s="15" t="s">
        <v>166</v>
      </c>
      <c r="C20" s="10"/>
      <c r="E20" s="20"/>
      <c r="G20" s="20"/>
      <c r="H20" s="20">
        <v>10000</v>
      </c>
      <c r="I20" s="17"/>
      <c r="K20" s="20"/>
      <c r="L20" s="20">
        <v>10000</v>
      </c>
      <c r="M20" s="17"/>
      <c r="O20" s="20"/>
      <c r="P20" s="20">
        <v>10000</v>
      </c>
      <c r="Q20" s="17"/>
      <c r="R20" s="17"/>
      <c r="U20" s="1"/>
      <c r="V20" s="1"/>
      <c r="W20" s="1"/>
    </row>
    <row r="21" spans="1:23" s="2" customFormat="1" ht="15" customHeight="1">
      <c r="B21" s="10"/>
      <c r="C21" s="10"/>
      <c r="E21" s="20"/>
      <c r="G21" s="20"/>
      <c r="H21" s="20"/>
      <c r="I21" s="17"/>
      <c r="K21" s="20"/>
      <c r="L21" s="20"/>
      <c r="M21" s="17"/>
      <c r="O21" s="20"/>
      <c r="P21" s="20"/>
      <c r="Q21" s="17"/>
      <c r="R21" s="17"/>
      <c r="U21" s="1">
        <f>U14+V14+W14</f>
        <v>455000</v>
      </c>
      <c r="V21" s="1"/>
      <c r="W21" s="1"/>
    </row>
    <row r="22" spans="1:23" s="2" customFormat="1" ht="15" customHeight="1">
      <c r="A22" s="8"/>
      <c r="B22" s="10"/>
      <c r="C22" s="13"/>
      <c r="E22" s="20"/>
      <c r="G22" s="20"/>
      <c r="H22" s="26"/>
      <c r="I22" s="27"/>
      <c r="K22" s="20"/>
      <c r="L22" s="26"/>
      <c r="M22" s="27"/>
      <c r="O22" s="20"/>
      <c r="P22" s="26"/>
      <c r="Q22" s="27"/>
      <c r="R22" s="27"/>
    </row>
    <row r="23" spans="1:23" s="2" customFormat="1" ht="15" customHeight="1">
      <c r="A23" s="8"/>
      <c r="B23" s="10"/>
      <c r="C23" s="13"/>
      <c r="E23" s="20"/>
      <c r="G23" s="20"/>
      <c r="H23" s="26"/>
      <c r="I23" s="27"/>
      <c r="K23" s="20"/>
      <c r="L23" s="26"/>
      <c r="M23" s="27"/>
      <c r="O23" s="20"/>
      <c r="P23" s="26"/>
      <c r="Q23" s="27"/>
      <c r="R23" s="27"/>
    </row>
    <row r="24" spans="1:23" s="2" customFormat="1" ht="15" customHeight="1">
      <c r="B24" s="10" t="s">
        <v>97</v>
      </c>
      <c r="C24" s="13"/>
      <c r="E24" s="20"/>
      <c r="G24" s="20"/>
      <c r="H24" s="28"/>
      <c r="I24" s="29"/>
      <c r="K24" s="20"/>
      <c r="L24" s="28"/>
      <c r="M24" s="29"/>
      <c r="O24" s="20"/>
      <c r="P24" s="28"/>
      <c r="Q24" s="29"/>
      <c r="R24" s="29"/>
    </row>
    <row r="25" spans="1:23" s="2" customFormat="1" ht="15" customHeight="1">
      <c r="A25" s="1"/>
      <c r="B25" s="3" t="s">
        <v>73</v>
      </c>
      <c r="C25" s="9" t="s">
        <v>74</v>
      </c>
      <c r="D25" s="1" t="s">
        <v>7</v>
      </c>
      <c r="E25" s="18">
        <v>200</v>
      </c>
      <c r="F25" s="1">
        <v>3</v>
      </c>
      <c r="G25" s="18"/>
      <c r="H25" s="22">
        <v>600</v>
      </c>
      <c r="I25" s="23"/>
      <c r="J25" s="1">
        <v>3</v>
      </c>
      <c r="K25" s="18"/>
      <c r="L25" s="22">
        <v>600</v>
      </c>
      <c r="M25" s="23"/>
      <c r="N25" s="1">
        <v>3</v>
      </c>
      <c r="O25" s="18"/>
      <c r="P25" s="22">
        <v>600</v>
      </c>
      <c r="Q25" s="23"/>
      <c r="R25" s="23"/>
      <c r="S25" s="1" t="s">
        <v>52</v>
      </c>
      <c r="T25" s="1" t="s">
        <v>54</v>
      </c>
      <c r="U25" s="1" t="s">
        <v>75</v>
      </c>
      <c r="V25" s="1" t="s">
        <v>52</v>
      </c>
      <c r="W25" s="1"/>
    </row>
    <row r="26" spans="1:23" s="2" customFormat="1" ht="15" customHeight="1">
      <c r="A26" s="1"/>
      <c r="B26" s="3" t="s">
        <v>76</v>
      </c>
      <c r="C26" s="9" t="s">
        <v>77</v>
      </c>
      <c r="D26" s="1" t="s">
        <v>7</v>
      </c>
      <c r="E26" s="18">
        <v>320</v>
      </c>
      <c r="F26" s="1">
        <v>3</v>
      </c>
      <c r="G26" s="18"/>
      <c r="H26" s="22">
        <v>960</v>
      </c>
      <c r="I26" s="23"/>
      <c r="J26" s="1">
        <v>3</v>
      </c>
      <c r="K26" s="18"/>
      <c r="L26" s="22">
        <v>960</v>
      </c>
      <c r="M26" s="23"/>
      <c r="N26" s="1">
        <v>3</v>
      </c>
      <c r="O26" s="18"/>
      <c r="P26" s="22">
        <v>960</v>
      </c>
      <c r="Q26" s="23"/>
      <c r="R26" s="23"/>
      <c r="S26" s="1" t="s">
        <v>52</v>
      </c>
      <c r="T26" s="1" t="s">
        <v>54</v>
      </c>
      <c r="U26" s="1" t="s">
        <v>78</v>
      </c>
      <c r="V26" s="1" t="s">
        <v>52</v>
      </c>
      <c r="W26" s="1"/>
    </row>
    <row r="27" spans="1:23" s="2" customFormat="1" ht="15" customHeight="1">
      <c r="B27" s="10"/>
      <c r="C27" s="13"/>
      <c r="E27" s="20"/>
      <c r="G27" s="20"/>
      <c r="H27" s="28"/>
      <c r="I27" s="29"/>
      <c r="K27" s="20"/>
      <c r="L27" s="28"/>
      <c r="M27" s="29"/>
      <c r="O27" s="20"/>
      <c r="P27" s="28"/>
      <c r="Q27" s="29"/>
      <c r="R27" s="29"/>
    </row>
    <row r="28" spans="1:23" s="2" customFormat="1" ht="15" customHeight="1">
      <c r="B28" s="10"/>
      <c r="C28" s="13"/>
      <c r="E28" s="20"/>
      <c r="G28" s="20"/>
      <c r="H28" s="28"/>
      <c r="I28" s="29"/>
      <c r="K28" s="20"/>
      <c r="L28" s="28"/>
      <c r="M28" s="29"/>
      <c r="O28" s="20"/>
      <c r="P28" s="28"/>
      <c r="Q28" s="29"/>
      <c r="R28" s="29"/>
    </row>
    <row r="29" spans="1:23" s="2" customFormat="1" ht="15" customHeight="1">
      <c r="B29" s="10"/>
      <c r="C29" s="13"/>
      <c r="E29" s="20"/>
      <c r="G29" s="20"/>
      <c r="H29" s="28"/>
      <c r="I29" s="29"/>
      <c r="K29" s="20"/>
      <c r="L29" s="28"/>
      <c r="M29" s="29"/>
      <c r="O29" s="20"/>
      <c r="P29" s="28"/>
      <c r="Q29" s="29"/>
      <c r="R29" s="29"/>
    </row>
    <row r="30" spans="1:23" s="2" customFormat="1" ht="15" customHeight="1">
      <c r="B30" s="10" t="s">
        <v>98</v>
      </c>
      <c r="C30" s="13"/>
      <c r="E30" s="20"/>
      <c r="G30" s="20"/>
      <c r="H30" s="28">
        <f>SUM(H31:H34)</f>
        <v>159800</v>
      </c>
      <c r="I30" s="29"/>
      <c r="K30" s="20"/>
      <c r="L30" s="28" t="e">
        <f>SUM(L31:L34)</f>
        <v>#REF!</v>
      </c>
      <c r="M30" s="29"/>
      <c r="O30" s="20"/>
      <c r="P30" s="28" t="e">
        <f>SUM(P31:P34)</f>
        <v>#REF!</v>
      </c>
      <c r="Q30" s="29"/>
      <c r="R30" s="29"/>
    </row>
    <row r="31" spans="1:23" s="2" customFormat="1" ht="15" customHeight="1">
      <c r="A31" s="1"/>
      <c r="B31" s="3" t="s">
        <v>49</v>
      </c>
      <c r="C31" s="11" t="s">
        <v>50</v>
      </c>
      <c r="D31" s="1" t="s">
        <v>43</v>
      </c>
      <c r="E31" s="18">
        <v>400</v>
      </c>
      <c r="F31" s="1">
        <v>25</v>
      </c>
      <c r="G31" s="18"/>
      <c r="H31" s="22">
        <f>E31*F31</f>
        <v>10000</v>
      </c>
      <c r="I31" s="23"/>
      <c r="J31" s="1">
        <v>25</v>
      </c>
      <c r="K31" s="18"/>
      <c r="L31" s="22" t="e">
        <f>#REF!*I31</f>
        <v>#REF!</v>
      </c>
      <c r="M31" s="23"/>
      <c r="N31" s="1">
        <v>25</v>
      </c>
      <c r="O31" s="18"/>
      <c r="P31" s="22" t="e">
        <f>#REF!*N31</f>
        <v>#REF!</v>
      </c>
      <c r="Q31" s="23"/>
      <c r="R31" s="23"/>
      <c r="S31" s="1" t="s">
        <v>44</v>
      </c>
      <c r="T31" s="1"/>
      <c r="U31" s="1"/>
      <c r="V31" s="1"/>
      <c r="W31" s="1" t="s">
        <v>51</v>
      </c>
    </row>
    <row r="32" spans="1:23" s="2" customFormat="1" ht="15" customHeight="1">
      <c r="A32" s="1"/>
      <c r="B32" s="3" t="s">
        <v>47</v>
      </c>
      <c r="C32" s="9"/>
      <c r="D32" s="1" t="s">
        <v>43</v>
      </c>
      <c r="E32" s="18">
        <v>300</v>
      </c>
      <c r="F32" s="1">
        <v>25</v>
      </c>
      <c r="G32" s="18"/>
      <c r="H32" s="22">
        <f>E32*F32</f>
        <v>7500</v>
      </c>
      <c r="I32" s="23"/>
      <c r="J32" s="1">
        <v>25</v>
      </c>
      <c r="K32" s="18"/>
      <c r="L32" s="22" t="e">
        <f>#REF!*I32</f>
        <v>#REF!</v>
      </c>
      <c r="M32" s="23"/>
      <c r="N32" s="1">
        <v>25</v>
      </c>
      <c r="O32" s="18"/>
      <c r="P32" s="22" t="e">
        <f>#REF!*N32</f>
        <v>#REF!</v>
      </c>
      <c r="Q32" s="23"/>
      <c r="R32" s="23"/>
      <c r="S32" s="1" t="s">
        <v>44</v>
      </c>
      <c r="T32" s="1"/>
      <c r="U32" s="1" t="s">
        <v>48</v>
      </c>
      <c r="V32" s="1"/>
      <c r="W32" s="1" t="s">
        <v>51</v>
      </c>
    </row>
    <row r="33" spans="1:25" s="2" customFormat="1" ht="15" customHeight="1">
      <c r="A33" s="4"/>
      <c r="B33" s="3" t="s">
        <v>178</v>
      </c>
      <c r="C33" s="9" t="s">
        <v>12</v>
      </c>
      <c r="D33" s="1" t="s">
        <v>7</v>
      </c>
      <c r="E33" s="18">
        <v>1330</v>
      </c>
      <c r="F33" s="1">
        <v>60</v>
      </c>
      <c r="G33" s="18"/>
      <c r="H33" s="22">
        <f>E33*F33</f>
        <v>79800</v>
      </c>
      <c r="I33" s="23"/>
      <c r="J33" s="1">
        <v>60</v>
      </c>
      <c r="K33" s="18"/>
      <c r="L33" s="22" t="e">
        <f>#REF!*I33</f>
        <v>#REF!</v>
      </c>
      <c r="M33" s="23"/>
      <c r="N33" s="1">
        <v>60</v>
      </c>
      <c r="O33" s="18"/>
      <c r="P33" s="22" t="e">
        <f>#REF!*N33</f>
        <v>#REF!</v>
      </c>
      <c r="Q33" s="23"/>
      <c r="R33" s="23"/>
      <c r="S33" s="1" t="s">
        <v>5</v>
      </c>
      <c r="T33" s="1" t="s">
        <v>6</v>
      </c>
      <c r="U33" s="1" t="s">
        <v>13</v>
      </c>
      <c r="V33" s="1" t="s">
        <v>21</v>
      </c>
      <c r="W33" s="1" t="s">
        <v>45</v>
      </c>
    </row>
    <row r="34" spans="1:25" s="2" customFormat="1" ht="15" customHeight="1">
      <c r="B34" s="10" t="s">
        <v>102</v>
      </c>
      <c r="C34" s="13"/>
      <c r="D34" s="2" t="s">
        <v>7</v>
      </c>
      <c r="E34" s="20">
        <v>2500</v>
      </c>
      <c r="F34" s="2">
        <v>25</v>
      </c>
      <c r="G34" s="20"/>
      <c r="H34" s="22">
        <f>E34*F34</f>
        <v>62500</v>
      </c>
      <c r="I34" s="30"/>
      <c r="J34" s="2">
        <v>25</v>
      </c>
      <c r="K34" s="20"/>
      <c r="L34" s="22" t="e">
        <f>#REF!*I34</f>
        <v>#REF!</v>
      </c>
      <c r="M34" s="30"/>
      <c r="N34" s="2">
        <v>25</v>
      </c>
      <c r="O34" s="20"/>
      <c r="P34" s="22" t="e">
        <f>#REF!*N34</f>
        <v>#REF!</v>
      </c>
      <c r="Q34" s="30"/>
      <c r="R34" s="30"/>
      <c r="S34" s="2" t="s">
        <v>103</v>
      </c>
      <c r="V34" s="2" t="s">
        <v>101</v>
      </c>
    </row>
    <row r="35" spans="1:25" s="2" customFormat="1" ht="15" customHeight="1">
      <c r="B35" s="10"/>
      <c r="C35" s="13"/>
      <c r="E35" s="20"/>
      <c r="G35" s="20"/>
      <c r="H35" s="28"/>
      <c r="I35" s="29"/>
      <c r="K35" s="20"/>
      <c r="L35" s="28"/>
      <c r="M35" s="29"/>
      <c r="O35" s="20"/>
      <c r="P35" s="28"/>
      <c r="Q35" s="29"/>
      <c r="R35" s="29"/>
    </row>
    <row r="36" spans="1:25" s="2" customFormat="1" ht="15" customHeight="1">
      <c r="B36" s="10"/>
      <c r="C36" s="13"/>
      <c r="E36" s="20"/>
      <c r="G36" s="20"/>
      <c r="H36" s="28"/>
      <c r="I36" s="29"/>
      <c r="K36" s="20"/>
      <c r="L36" s="28"/>
      <c r="M36" s="29"/>
      <c r="O36" s="20"/>
      <c r="P36" s="28"/>
      <c r="Q36" s="29"/>
      <c r="R36" s="29"/>
    </row>
    <row r="37" spans="1:25" s="2" customFormat="1" ht="15" customHeight="1">
      <c r="B37" s="10"/>
      <c r="C37" s="13"/>
      <c r="E37" s="20"/>
      <c r="G37" s="20"/>
      <c r="H37" s="28"/>
      <c r="I37" s="29"/>
      <c r="K37" s="20"/>
      <c r="L37" s="28"/>
      <c r="M37" s="29"/>
      <c r="O37" s="20"/>
      <c r="P37" s="28"/>
      <c r="Q37" s="29"/>
      <c r="R37" s="29"/>
    </row>
    <row r="38" spans="1:25" s="2" customFormat="1" ht="15" customHeight="1">
      <c r="B38" s="10"/>
      <c r="C38" s="13"/>
      <c r="E38" s="20"/>
      <c r="G38" s="20"/>
      <c r="H38" s="28"/>
      <c r="I38" s="29"/>
      <c r="K38" s="20"/>
      <c r="L38" s="28"/>
      <c r="M38" s="29"/>
      <c r="O38" s="20"/>
      <c r="P38" s="28"/>
      <c r="Q38" s="29"/>
      <c r="R38" s="29"/>
    </row>
    <row r="39" spans="1:25" s="2" customFormat="1" ht="15" customHeight="1">
      <c r="B39" s="10" t="s">
        <v>128</v>
      </c>
      <c r="C39" s="13"/>
      <c r="E39" s="20"/>
      <c r="G39" s="20"/>
      <c r="H39" s="28">
        <f>SUM(H40:H43)</f>
        <v>36200</v>
      </c>
      <c r="I39" s="29"/>
      <c r="K39" s="20"/>
      <c r="L39" s="28" t="e">
        <f>SUM(L40:L43)</f>
        <v>#REF!</v>
      </c>
      <c r="M39" s="29"/>
      <c r="O39" s="20"/>
      <c r="P39" s="28" t="e">
        <f>SUM(P40:P43)</f>
        <v>#REF!</v>
      </c>
      <c r="Q39" s="29"/>
      <c r="R39" s="29"/>
    </row>
    <row r="40" spans="1:25" s="2" customFormat="1" ht="15" customHeight="1">
      <c r="B40" s="11" t="s">
        <v>113</v>
      </c>
      <c r="C40" s="12" t="s">
        <v>114</v>
      </c>
      <c r="D40" s="6" t="s">
        <v>7</v>
      </c>
      <c r="E40" s="18">
        <v>200</v>
      </c>
      <c r="F40" s="6">
        <v>5</v>
      </c>
      <c r="G40" s="18"/>
      <c r="H40" s="22">
        <f>E40*F40</f>
        <v>1000</v>
      </c>
      <c r="I40" s="23"/>
      <c r="J40" s="6">
        <v>5</v>
      </c>
      <c r="K40" s="18"/>
      <c r="L40" s="22" t="e">
        <f>#REF!*I40</f>
        <v>#REF!</v>
      </c>
      <c r="M40" s="23"/>
      <c r="N40" s="6">
        <v>5</v>
      </c>
      <c r="O40" s="18"/>
      <c r="P40" s="22" t="e">
        <f>#REF!*N40</f>
        <v>#REF!</v>
      </c>
      <c r="Q40" s="23"/>
      <c r="R40" s="23"/>
      <c r="S40" s="1" t="s">
        <v>107</v>
      </c>
      <c r="T40" s="1" t="s">
        <v>108</v>
      </c>
      <c r="U40" s="7" t="s">
        <v>115</v>
      </c>
      <c r="V40" s="1"/>
    </row>
    <row r="41" spans="1:25" s="2" customFormat="1" ht="15" customHeight="1">
      <c r="B41" s="11" t="s">
        <v>119</v>
      </c>
      <c r="C41" s="12" t="s">
        <v>120</v>
      </c>
      <c r="D41" s="6" t="s">
        <v>7</v>
      </c>
      <c r="E41" s="18">
        <v>7000</v>
      </c>
      <c r="F41" s="6">
        <v>3</v>
      </c>
      <c r="G41" s="18"/>
      <c r="H41" s="22">
        <f>E41*F41</f>
        <v>21000</v>
      </c>
      <c r="I41" s="23"/>
      <c r="J41" s="6">
        <v>3</v>
      </c>
      <c r="K41" s="18"/>
      <c r="L41" s="22" t="e">
        <f>#REF!*I41</f>
        <v>#REF!</v>
      </c>
      <c r="M41" s="23"/>
      <c r="N41" s="6">
        <v>3</v>
      </c>
      <c r="O41" s="18"/>
      <c r="P41" s="22" t="e">
        <f>#REF!*N41</f>
        <v>#REF!</v>
      </c>
      <c r="Q41" s="23"/>
      <c r="R41" s="23"/>
      <c r="S41" s="1" t="s">
        <v>107</v>
      </c>
      <c r="T41" s="1" t="s">
        <v>108</v>
      </c>
      <c r="U41" s="7" t="s">
        <v>121</v>
      </c>
      <c r="V41" s="1"/>
    </row>
    <row r="42" spans="1:25" s="2" customFormat="1" ht="15" customHeight="1">
      <c r="A42" s="33">
        <v>1</v>
      </c>
      <c r="B42" s="34" t="s">
        <v>71</v>
      </c>
      <c r="C42" s="35"/>
      <c r="D42" s="33" t="s">
        <v>7</v>
      </c>
      <c r="E42" s="18">
        <v>7100</v>
      </c>
      <c r="F42" s="33">
        <v>2</v>
      </c>
      <c r="G42" s="21">
        <f>H42/1.23</f>
        <v>11544.72</v>
      </c>
      <c r="H42" s="21">
        <f>E42*F42</f>
        <v>14200</v>
      </c>
      <c r="I42" s="24">
        <f>G42/EURO</f>
        <v>2489.64</v>
      </c>
      <c r="J42" s="33">
        <v>2</v>
      </c>
      <c r="K42" s="21" t="e">
        <f>L42/1.23</f>
        <v>#REF!</v>
      </c>
      <c r="L42" s="21" t="e">
        <f>#REF!*I42</f>
        <v>#REF!</v>
      </c>
      <c r="M42" s="24" t="e">
        <f>K42/EURO</f>
        <v>#REF!</v>
      </c>
      <c r="N42" s="33">
        <v>2</v>
      </c>
      <c r="O42" s="21" t="e">
        <f>P42/1.23</f>
        <v>#REF!</v>
      </c>
      <c r="P42" s="21" t="e">
        <f>#REF!*N42</f>
        <v>#REF!</v>
      </c>
      <c r="Q42" s="24" t="e">
        <f>O42/EURO</f>
        <v>#REF!</v>
      </c>
      <c r="R42" s="24" t="e">
        <f>P42/EURO</f>
        <v>#REF!</v>
      </c>
      <c r="S42" s="1" t="s">
        <v>52</v>
      </c>
      <c r="T42" s="1" t="s">
        <v>54</v>
      </c>
      <c r="U42" s="5" t="s">
        <v>42</v>
      </c>
      <c r="V42" s="1" t="s">
        <v>72</v>
      </c>
      <c r="W42" s="1"/>
      <c r="X42" s="1"/>
      <c r="Y42" s="1"/>
    </row>
    <row r="43" spans="1:25" s="2" customFormat="1" ht="15" customHeight="1">
      <c r="B43" s="10"/>
      <c r="C43" s="13"/>
      <c r="E43" s="20"/>
      <c r="G43" s="20"/>
      <c r="H43" s="28"/>
      <c r="I43" s="29"/>
      <c r="K43" s="20"/>
      <c r="L43" s="28"/>
      <c r="M43" s="29"/>
      <c r="O43" s="20"/>
      <c r="P43" s="28"/>
      <c r="Q43" s="29"/>
      <c r="R43" s="29"/>
    </row>
    <row r="44" spans="1:25" s="2" customFormat="1" ht="15" customHeight="1">
      <c r="B44" s="10"/>
      <c r="C44" s="13"/>
      <c r="E44" s="20"/>
      <c r="G44" s="20"/>
      <c r="H44" s="28"/>
      <c r="I44" s="29"/>
      <c r="K44" s="20"/>
      <c r="L44" s="28"/>
      <c r="M44" s="29"/>
      <c r="O44" s="20"/>
      <c r="P44" s="28"/>
      <c r="Q44" s="29"/>
      <c r="R44" s="29"/>
    </row>
    <row r="45" spans="1:25" s="2" customFormat="1" ht="15" customHeight="1">
      <c r="B45" s="10"/>
      <c r="C45" s="13"/>
      <c r="E45" s="20"/>
      <c r="G45" s="20"/>
      <c r="H45" s="28"/>
      <c r="I45" s="29"/>
      <c r="K45" s="20"/>
      <c r="L45" s="28"/>
      <c r="M45" s="29"/>
      <c r="O45" s="20"/>
      <c r="P45" s="28"/>
      <c r="Q45" s="29"/>
      <c r="R45" s="29"/>
    </row>
    <row r="46" spans="1:25" s="2" customFormat="1" ht="15" customHeight="1">
      <c r="B46" s="10" t="s">
        <v>125</v>
      </c>
      <c r="C46" s="13"/>
      <c r="E46" s="20"/>
      <c r="G46" s="20"/>
      <c r="H46" s="28"/>
      <c r="I46" s="29"/>
      <c r="K46" s="20"/>
      <c r="L46" s="28"/>
      <c r="M46" s="29"/>
      <c r="O46" s="20"/>
      <c r="P46" s="28"/>
      <c r="Q46" s="29"/>
      <c r="R46" s="29"/>
    </row>
    <row r="47" spans="1:25" s="2" customFormat="1" ht="15" customHeight="1">
      <c r="B47" s="11" t="s">
        <v>110</v>
      </c>
      <c r="C47" s="11" t="s">
        <v>111</v>
      </c>
      <c r="D47" s="6" t="s">
        <v>7</v>
      </c>
      <c r="E47" s="18">
        <v>140</v>
      </c>
      <c r="F47" s="6">
        <v>20</v>
      </c>
      <c r="G47" s="18"/>
      <c r="H47" s="22">
        <f>E47*F47</f>
        <v>2800</v>
      </c>
      <c r="I47" s="23"/>
      <c r="J47" s="6">
        <v>20</v>
      </c>
      <c r="K47" s="18"/>
      <c r="L47" s="22" t="e">
        <f>#REF!*I47</f>
        <v>#REF!</v>
      </c>
      <c r="M47" s="23"/>
      <c r="N47" s="6">
        <v>20</v>
      </c>
      <c r="O47" s="18"/>
      <c r="P47" s="22" t="e">
        <f>#REF!*N47</f>
        <v>#REF!</v>
      </c>
      <c r="Q47" s="23"/>
      <c r="R47" s="23"/>
      <c r="S47" s="1" t="s">
        <v>107</v>
      </c>
      <c r="T47" s="1" t="s">
        <v>108</v>
      </c>
      <c r="U47" s="7" t="s">
        <v>112</v>
      </c>
      <c r="V47" s="1"/>
    </row>
    <row r="48" spans="1:25" s="2" customFormat="1" ht="15" customHeight="1">
      <c r="B48" s="3" t="s">
        <v>122</v>
      </c>
      <c r="C48" s="9" t="s">
        <v>123</v>
      </c>
      <c r="D48" s="1" t="s">
        <v>7</v>
      </c>
      <c r="E48" s="18">
        <v>59</v>
      </c>
      <c r="F48" s="1">
        <v>5</v>
      </c>
      <c r="G48" s="18"/>
      <c r="H48" s="22">
        <v>295</v>
      </c>
      <c r="I48" s="23"/>
      <c r="J48" s="1">
        <v>5</v>
      </c>
      <c r="K48" s="18"/>
      <c r="L48" s="22">
        <v>295</v>
      </c>
      <c r="M48" s="23"/>
      <c r="N48" s="1">
        <v>5</v>
      </c>
      <c r="O48" s="18"/>
      <c r="P48" s="22">
        <v>295</v>
      </c>
      <c r="Q48" s="23"/>
      <c r="R48" s="23"/>
      <c r="S48" s="1" t="s">
        <v>5</v>
      </c>
      <c r="T48" s="1" t="s">
        <v>6</v>
      </c>
      <c r="U48" s="1" t="s">
        <v>124</v>
      </c>
      <c r="V48" s="1" t="s">
        <v>19</v>
      </c>
    </row>
    <row r="49" spans="1:25" s="2" customFormat="1" ht="15" customHeight="1">
      <c r="B49" s="11" t="s">
        <v>105</v>
      </c>
      <c r="C49" s="11" t="s">
        <v>106</v>
      </c>
      <c r="D49" s="6" t="s">
        <v>7</v>
      </c>
      <c r="E49" s="18">
        <v>2239</v>
      </c>
      <c r="F49" s="6">
        <v>20</v>
      </c>
      <c r="G49" s="18"/>
      <c r="H49" s="22">
        <f>E49*F49</f>
        <v>44780</v>
      </c>
      <c r="I49" s="23"/>
      <c r="J49" s="6">
        <v>20</v>
      </c>
      <c r="K49" s="18"/>
      <c r="L49" s="22" t="e">
        <f>#REF!*I49</f>
        <v>#REF!</v>
      </c>
      <c r="M49" s="23"/>
      <c r="N49" s="6">
        <v>20</v>
      </c>
      <c r="O49" s="18"/>
      <c r="P49" s="22" t="e">
        <f>#REF!*N49</f>
        <v>#REF!</v>
      </c>
      <c r="Q49" s="23"/>
      <c r="R49" s="23"/>
      <c r="S49" s="1" t="s">
        <v>107</v>
      </c>
      <c r="T49" s="1" t="s">
        <v>108</v>
      </c>
      <c r="U49" s="7" t="s">
        <v>109</v>
      </c>
      <c r="V49" s="1"/>
    </row>
    <row r="50" spans="1:25" s="2" customFormat="1" ht="15" customHeight="1">
      <c r="B50" s="10"/>
      <c r="C50" s="13"/>
      <c r="E50" s="20"/>
      <c r="G50" s="20"/>
      <c r="H50" s="28"/>
      <c r="I50" s="29"/>
      <c r="K50" s="20"/>
      <c r="L50" s="28"/>
      <c r="M50" s="29"/>
      <c r="O50" s="20"/>
      <c r="P50" s="28"/>
      <c r="Q50" s="29"/>
      <c r="R50" s="29"/>
    </row>
    <row r="51" spans="1:25" s="2" customFormat="1" ht="15" customHeight="1">
      <c r="B51" s="10"/>
      <c r="C51" s="13"/>
      <c r="E51" s="20"/>
      <c r="G51" s="20"/>
      <c r="H51" s="28"/>
      <c r="I51" s="29"/>
      <c r="K51" s="20"/>
      <c r="L51" s="28"/>
      <c r="M51" s="29"/>
      <c r="O51" s="20"/>
      <c r="P51" s="28"/>
      <c r="Q51" s="29"/>
      <c r="R51" s="29"/>
    </row>
    <row r="52" spans="1:25" s="2" customFormat="1" ht="15" customHeight="1">
      <c r="B52" s="10" t="s">
        <v>126</v>
      </c>
      <c r="C52" s="13"/>
      <c r="E52" s="20"/>
      <c r="G52" s="20"/>
      <c r="H52" s="28"/>
      <c r="I52" s="29"/>
      <c r="K52" s="20"/>
      <c r="L52" s="28"/>
      <c r="M52" s="29"/>
      <c r="O52" s="20"/>
      <c r="P52" s="28"/>
      <c r="Q52" s="29"/>
      <c r="R52" s="29"/>
    </row>
    <row r="53" spans="1:25" s="2" customFormat="1" ht="15" customHeight="1">
      <c r="B53" s="12" t="s">
        <v>116</v>
      </c>
      <c r="C53" s="12" t="s">
        <v>117</v>
      </c>
      <c r="D53" s="6" t="s">
        <v>7</v>
      </c>
      <c r="E53" s="18">
        <v>15000</v>
      </c>
      <c r="F53" s="6">
        <v>10</v>
      </c>
      <c r="G53" s="18"/>
      <c r="H53" s="22">
        <f>E53*F53</f>
        <v>150000</v>
      </c>
      <c r="I53" s="23"/>
      <c r="J53" s="6">
        <v>10</v>
      </c>
      <c r="K53" s="18"/>
      <c r="L53" s="22" t="e">
        <f>#REF!*I53</f>
        <v>#REF!</v>
      </c>
      <c r="M53" s="23"/>
      <c r="N53" s="6">
        <v>10</v>
      </c>
      <c r="O53" s="18"/>
      <c r="P53" s="22" t="e">
        <f>#REF!*N53</f>
        <v>#REF!</v>
      </c>
      <c r="Q53" s="23"/>
      <c r="R53" s="23"/>
      <c r="S53" s="1" t="s">
        <v>107</v>
      </c>
      <c r="T53" s="1" t="s">
        <v>108</v>
      </c>
      <c r="U53" s="7" t="s">
        <v>118</v>
      </c>
      <c r="V53" s="1"/>
    </row>
    <row r="54" spans="1:25" s="2" customFormat="1" ht="15" customHeight="1">
      <c r="A54" s="4"/>
      <c r="B54" s="3" t="s">
        <v>22</v>
      </c>
      <c r="C54" s="9" t="s">
        <v>18</v>
      </c>
      <c r="D54" s="1" t="s">
        <v>7</v>
      </c>
      <c r="E54" s="18">
        <v>199</v>
      </c>
      <c r="F54" s="1">
        <v>8</v>
      </c>
      <c r="G54" s="18"/>
      <c r="H54" s="22">
        <f>E54*F54</f>
        <v>1592</v>
      </c>
      <c r="I54" s="23"/>
      <c r="J54" s="1">
        <v>8</v>
      </c>
      <c r="K54" s="18"/>
      <c r="L54" s="22" t="e">
        <f>#REF!*I54</f>
        <v>#REF!</v>
      </c>
      <c r="M54" s="23"/>
      <c r="N54" s="1">
        <v>8</v>
      </c>
      <c r="O54" s="18"/>
      <c r="P54" s="22" t="e">
        <f>#REF!*N54</f>
        <v>#REF!</v>
      </c>
      <c r="Q54" s="23"/>
      <c r="R54" s="23"/>
      <c r="S54" s="1" t="s">
        <v>5</v>
      </c>
      <c r="T54" s="1" t="s">
        <v>6</v>
      </c>
      <c r="U54" s="1" t="s">
        <v>23</v>
      </c>
      <c r="V54" s="1" t="s">
        <v>20</v>
      </c>
      <c r="W54" s="1" t="s">
        <v>45</v>
      </c>
      <c r="X54" s="1" t="s">
        <v>99</v>
      </c>
      <c r="Y54" s="1" t="s">
        <v>100</v>
      </c>
    </row>
    <row r="55" spans="1:25" s="2" customFormat="1" ht="15" customHeight="1">
      <c r="B55" s="10"/>
      <c r="C55" s="13"/>
      <c r="E55" s="20"/>
      <c r="G55" s="20"/>
      <c r="H55" s="28"/>
      <c r="I55" s="29"/>
      <c r="K55" s="20"/>
      <c r="L55" s="28"/>
      <c r="M55" s="29"/>
      <c r="O55" s="20"/>
      <c r="P55" s="28"/>
      <c r="Q55" s="29"/>
      <c r="R55" s="29"/>
    </row>
    <row r="56" spans="1:25" s="2" customFormat="1" ht="15" customHeight="1">
      <c r="B56" s="10" t="s">
        <v>153</v>
      </c>
      <c r="C56" s="13"/>
      <c r="E56" s="20"/>
      <c r="G56" s="20"/>
      <c r="H56" s="28"/>
      <c r="I56" s="29"/>
      <c r="K56" s="20"/>
      <c r="L56" s="28"/>
      <c r="M56" s="29"/>
      <c r="O56" s="20"/>
      <c r="P56" s="28"/>
      <c r="Q56" s="29"/>
      <c r="R56" s="29"/>
    </row>
    <row r="57" spans="1:25" s="2" customFormat="1" ht="15" customHeight="1">
      <c r="A57" s="4"/>
      <c r="B57" s="16" t="s">
        <v>26</v>
      </c>
      <c r="C57" s="9" t="s">
        <v>27</v>
      </c>
      <c r="D57" s="1" t="s">
        <v>7</v>
      </c>
      <c r="E57" s="18">
        <v>2249</v>
      </c>
      <c r="F57" s="1">
        <v>3</v>
      </c>
      <c r="G57" s="18"/>
      <c r="H57" s="22">
        <f>E57*F57</f>
        <v>6747</v>
      </c>
      <c r="I57" s="23"/>
      <c r="J57" s="1">
        <v>3</v>
      </c>
      <c r="K57" s="18"/>
      <c r="L57" s="22" t="e">
        <f>#REF!*I57</f>
        <v>#REF!</v>
      </c>
      <c r="M57" s="23"/>
      <c r="N57" s="1">
        <v>3</v>
      </c>
      <c r="O57" s="18"/>
      <c r="P57" s="22" t="e">
        <f>#REF!*N57</f>
        <v>#REF!</v>
      </c>
      <c r="Q57" s="23"/>
      <c r="R57" s="23"/>
      <c r="S57" s="1" t="s">
        <v>5</v>
      </c>
      <c r="T57" s="1" t="s">
        <v>6</v>
      </c>
      <c r="U57" s="1" t="s">
        <v>24</v>
      </c>
      <c r="V57" s="1" t="s">
        <v>25</v>
      </c>
      <c r="W57" s="1" t="s">
        <v>45</v>
      </c>
      <c r="X57" s="1" t="s">
        <v>99</v>
      </c>
      <c r="Y57" s="1" t="s">
        <v>100</v>
      </c>
    </row>
    <row r="58" spans="1:25" s="2" customFormat="1" ht="15" customHeight="1">
      <c r="A58" s="4"/>
      <c r="B58" s="3" t="s">
        <v>28</v>
      </c>
      <c r="C58" s="9" t="s">
        <v>29</v>
      </c>
      <c r="D58" s="1" t="s">
        <v>7</v>
      </c>
      <c r="E58" s="18">
        <v>147</v>
      </c>
      <c r="F58" s="1">
        <v>3</v>
      </c>
      <c r="G58" s="18"/>
      <c r="H58" s="22">
        <f>E58*F58</f>
        <v>441</v>
      </c>
      <c r="I58" s="23"/>
      <c r="J58" s="1">
        <v>3</v>
      </c>
      <c r="K58" s="18"/>
      <c r="L58" s="22" t="e">
        <f>#REF!*I58</f>
        <v>#REF!</v>
      </c>
      <c r="M58" s="23"/>
      <c r="N58" s="1">
        <v>3</v>
      </c>
      <c r="O58" s="18"/>
      <c r="P58" s="22" t="e">
        <f>#REF!*N58</f>
        <v>#REF!</v>
      </c>
      <c r="Q58" s="23"/>
      <c r="R58" s="23"/>
      <c r="S58" s="1" t="s">
        <v>5</v>
      </c>
      <c r="T58" s="1" t="s">
        <v>6</v>
      </c>
      <c r="U58" s="1" t="s">
        <v>33</v>
      </c>
      <c r="V58" s="1" t="s">
        <v>34</v>
      </c>
      <c r="W58" s="1" t="s">
        <v>45</v>
      </c>
      <c r="X58" s="1" t="s">
        <v>99</v>
      </c>
      <c r="Y58" s="1" t="s">
        <v>100</v>
      </c>
    </row>
    <row r="59" spans="1:25" s="2" customFormat="1" ht="15" customHeight="1">
      <c r="A59" s="4"/>
      <c r="B59" s="3" t="s">
        <v>30</v>
      </c>
      <c r="C59" s="9" t="s">
        <v>31</v>
      </c>
      <c r="D59" s="1" t="s">
        <v>7</v>
      </c>
      <c r="E59" s="18">
        <v>357</v>
      </c>
      <c r="F59" s="1">
        <v>3</v>
      </c>
      <c r="G59" s="18"/>
      <c r="H59" s="22">
        <f>E59*F59</f>
        <v>1071</v>
      </c>
      <c r="I59" s="23"/>
      <c r="J59" s="1">
        <v>3</v>
      </c>
      <c r="K59" s="18"/>
      <c r="L59" s="22" t="e">
        <f>#REF!*I59</f>
        <v>#REF!</v>
      </c>
      <c r="M59" s="23"/>
      <c r="N59" s="1">
        <v>3</v>
      </c>
      <c r="O59" s="18"/>
      <c r="P59" s="22" t="e">
        <f>#REF!*N59</f>
        <v>#REF!</v>
      </c>
      <c r="Q59" s="23"/>
      <c r="R59" s="23"/>
      <c r="S59" s="1" t="s">
        <v>5</v>
      </c>
      <c r="T59" s="1" t="s">
        <v>6</v>
      </c>
      <c r="U59" s="1" t="s">
        <v>32</v>
      </c>
      <c r="V59" s="1" t="s">
        <v>34</v>
      </c>
      <c r="W59" s="1" t="s">
        <v>45</v>
      </c>
      <c r="X59" s="1" t="s">
        <v>99</v>
      </c>
      <c r="Y59" s="1" t="s">
        <v>100</v>
      </c>
    </row>
    <row r="60" spans="1:25" s="2" customFormat="1" ht="15" customHeight="1">
      <c r="A60" s="4"/>
      <c r="B60" s="3" t="s">
        <v>16</v>
      </c>
      <c r="C60" s="9" t="s">
        <v>15</v>
      </c>
      <c r="D60" s="1" t="s">
        <v>7</v>
      </c>
      <c r="E60" s="18">
        <v>39</v>
      </c>
      <c r="F60" s="1">
        <v>8</v>
      </c>
      <c r="G60" s="18"/>
      <c r="H60" s="22">
        <f>E60*F60</f>
        <v>312</v>
      </c>
      <c r="I60" s="23"/>
      <c r="J60" s="1">
        <v>8</v>
      </c>
      <c r="K60" s="18"/>
      <c r="L60" s="22" t="e">
        <f>#REF!*I60</f>
        <v>#REF!</v>
      </c>
      <c r="M60" s="23"/>
      <c r="N60" s="1">
        <v>8</v>
      </c>
      <c r="O60" s="18"/>
      <c r="P60" s="22" t="e">
        <f>#REF!*N60</f>
        <v>#REF!</v>
      </c>
      <c r="Q60" s="23"/>
      <c r="R60" s="23"/>
      <c r="S60" s="1" t="s">
        <v>5</v>
      </c>
      <c r="T60" s="1" t="s">
        <v>6</v>
      </c>
      <c r="U60" s="1" t="s">
        <v>17</v>
      </c>
      <c r="V60" s="1" t="s">
        <v>20</v>
      </c>
      <c r="W60" s="1" t="s">
        <v>45</v>
      </c>
      <c r="X60" s="1" t="s">
        <v>99</v>
      </c>
      <c r="Y60" s="1" t="s">
        <v>100</v>
      </c>
    </row>
    <row r="61" spans="1:25" s="2" customFormat="1" ht="13.2">
      <c r="B61" s="10"/>
      <c r="C61" s="13"/>
      <c r="E61" s="20"/>
      <c r="G61" s="20"/>
      <c r="H61" s="28"/>
      <c r="I61" s="29"/>
      <c r="K61" s="20"/>
      <c r="L61" s="28"/>
      <c r="M61" s="29"/>
      <c r="O61" s="20"/>
      <c r="P61" s="28"/>
      <c r="Q61" s="29"/>
      <c r="R61" s="29"/>
    </row>
    <row r="62" spans="1:25" s="2" customFormat="1" ht="13.2">
      <c r="B62" s="10"/>
      <c r="C62" s="13"/>
      <c r="E62" s="20"/>
      <c r="G62" s="20"/>
      <c r="H62" s="28"/>
      <c r="I62" s="29"/>
      <c r="K62" s="20"/>
      <c r="L62" s="28"/>
      <c r="M62" s="29"/>
      <c r="O62" s="20"/>
      <c r="P62" s="28"/>
      <c r="Q62" s="29"/>
      <c r="R62" s="29"/>
    </row>
    <row r="63" spans="1:25" s="2" customFormat="1" ht="13.2">
      <c r="B63" s="10"/>
      <c r="C63" s="13"/>
      <c r="E63" s="20"/>
      <c r="G63" s="20"/>
      <c r="H63" s="28"/>
      <c r="I63" s="29"/>
      <c r="K63" s="20"/>
      <c r="L63" s="28"/>
      <c r="M63" s="29"/>
      <c r="O63" s="20"/>
      <c r="P63" s="28"/>
      <c r="Q63" s="29"/>
      <c r="R63" s="29"/>
    </row>
    <row r="64" spans="1:25" s="2" customFormat="1" ht="13.2">
      <c r="B64" s="10"/>
      <c r="C64" s="13"/>
      <c r="E64" s="20"/>
      <c r="G64" s="20"/>
      <c r="H64" s="28"/>
      <c r="I64" s="29"/>
      <c r="K64" s="20"/>
      <c r="L64" s="28"/>
      <c r="M64" s="29"/>
      <c r="O64" s="20"/>
      <c r="P64" s="28"/>
      <c r="Q64" s="29"/>
      <c r="R64" s="29"/>
    </row>
    <row r="65" spans="1:25" s="2" customFormat="1" ht="13.2">
      <c r="B65" s="10"/>
      <c r="C65" s="13"/>
      <c r="E65" s="20"/>
      <c r="G65" s="20"/>
      <c r="H65" s="28"/>
      <c r="I65" s="29"/>
      <c r="K65" s="20"/>
      <c r="L65" s="28"/>
      <c r="M65" s="29"/>
      <c r="O65" s="20"/>
      <c r="P65" s="28"/>
      <c r="Q65" s="29"/>
      <c r="R65" s="29"/>
    </row>
    <row r="66" spans="1:25" s="2" customFormat="1" ht="13.2">
      <c r="B66" s="10"/>
      <c r="C66" s="13"/>
      <c r="E66" s="20"/>
      <c r="G66" s="20"/>
      <c r="H66" s="28"/>
      <c r="I66" s="29"/>
      <c r="K66" s="20"/>
      <c r="L66" s="28"/>
      <c r="M66" s="29"/>
      <c r="O66" s="20"/>
      <c r="P66" s="28"/>
      <c r="Q66" s="29"/>
      <c r="R66" s="29"/>
    </row>
    <row r="67" spans="1:25" s="2" customFormat="1" ht="15" customHeight="1">
      <c r="A67" s="4"/>
      <c r="B67" s="11" t="s">
        <v>38</v>
      </c>
      <c r="C67" s="9" t="s">
        <v>39</v>
      </c>
      <c r="D67" s="1" t="s">
        <v>7</v>
      </c>
      <c r="E67" s="18">
        <v>5277</v>
      </c>
      <c r="F67" s="1">
        <v>1</v>
      </c>
      <c r="G67" s="21">
        <f>H67/1.23</f>
        <v>4290.24</v>
      </c>
      <c r="H67" s="21">
        <f>E67*F67</f>
        <v>5277</v>
      </c>
      <c r="I67" s="24" t="e">
        <f>#REF!/1.23</f>
        <v>#REF!</v>
      </c>
      <c r="J67" s="1">
        <v>1</v>
      </c>
      <c r="K67" s="21" t="e">
        <f>L67/1.23</f>
        <v>#REF!</v>
      </c>
      <c r="L67" s="21" t="e">
        <f>#REF!*I67</f>
        <v>#REF!</v>
      </c>
      <c r="M67" s="24" t="e">
        <f>#REF!/1.23</f>
        <v>#REF!</v>
      </c>
      <c r="N67" s="1">
        <v>1</v>
      </c>
      <c r="O67" s="21" t="e">
        <f>P67/1.23</f>
        <v>#REF!</v>
      </c>
      <c r="P67" s="21" t="e">
        <f>#REF!*N67</f>
        <v>#REF!</v>
      </c>
      <c r="Q67" s="24" t="e">
        <f>R67/1.23</f>
        <v>#REF!</v>
      </c>
      <c r="R67" s="24" t="e">
        <f>P67/EURO</f>
        <v>#REF!</v>
      </c>
      <c r="S67" s="1" t="s">
        <v>5</v>
      </c>
      <c r="T67" s="1" t="s">
        <v>6</v>
      </c>
      <c r="U67" s="1" t="s">
        <v>37</v>
      </c>
      <c r="V67" s="1" t="s">
        <v>19</v>
      </c>
      <c r="W67" s="1" t="s">
        <v>45</v>
      </c>
      <c r="X67" s="1" t="s">
        <v>99</v>
      </c>
      <c r="Y67" s="1" t="s">
        <v>100</v>
      </c>
    </row>
    <row r="68" spans="1:25" s="2" customFormat="1" ht="13.2">
      <c r="B68" s="10"/>
      <c r="C68" s="13"/>
      <c r="E68" s="20"/>
      <c r="G68" s="20"/>
      <c r="H68" s="28"/>
      <c r="I68" s="29"/>
      <c r="K68" s="20"/>
      <c r="L68" s="28"/>
      <c r="M68" s="29"/>
      <c r="O68" s="20"/>
      <c r="P68" s="28"/>
      <c r="Q68" s="29"/>
      <c r="R68" s="29"/>
    </row>
    <row r="69" spans="1:25" s="2" customFormat="1" ht="13.2">
      <c r="B69" s="10"/>
      <c r="C69" s="13"/>
      <c r="E69" s="20"/>
      <c r="G69" s="20"/>
      <c r="H69" s="28"/>
      <c r="I69" s="29"/>
      <c r="K69" s="20"/>
      <c r="L69" s="28"/>
      <c r="M69" s="29"/>
      <c r="O69" s="20"/>
      <c r="P69" s="28"/>
      <c r="Q69" s="29"/>
      <c r="R69" s="29"/>
    </row>
    <row r="70" spans="1:25" s="2" customFormat="1" ht="13.2">
      <c r="B70" s="10" t="s">
        <v>193</v>
      </c>
      <c r="C70" s="13"/>
      <c r="E70" s="20"/>
      <c r="G70" s="20"/>
      <c r="H70" s="28"/>
      <c r="I70" s="29"/>
      <c r="K70" s="20"/>
      <c r="L70" s="28"/>
      <c r="M70" s="29"/>
      <c r="O70" s="20"/>
      <c r="P70" s="28"/>
      <c r="Q70" s="29"/>
      <c r="R70" s="29"/>
    </row>
    <row r="71" spans="1:25" s="2" customFormat="1" ht="15" customHeight="1">
      <c r="A71" s="36"/>
      <c r="B71" s="43" t="s">
        <v>138</v>
      </c>
      <c r="C71" s="44" t="s">
        <v>140</v>
      </c>
      <c r="D71" s="33" t="s">
        <v>43</v>
      </c>
      <c r="E71" s="18">
        <v>3966</v>
      </c>
      <c r="F71" s="33">
        <v>1</v>
      </c>
      <c r="G71" s="21">
        <f>H71/1.23</f>
        <v>3224.39</v>
      </c>
      <c r="H71" s="21">
        <f>E71*F71</f>
        <v>3966</v>
      </c>
      <c r="I71" s="24">
        <f>G71/EURO</f>
        <v>695.35</v>
      </c>
      <c r="J71" s="33">
        <v>1</v>
      </c>
      <c r="K71" s="21" t="e">
        <f>L71/1.23</f>
        <v>#REF!</v>
      </c>
      <c r="L71" s="21" t="e">
        <f>#REF!*I71</f>
        <v>#REF!</v>
      </c>
      <c r="M71" s="24" t="e">
        <f>K71/EURO</f>
        <v>#REF!</v>
      </c>
      <c r="N71" s="33">
        <v>1</v>
      </c>
      <c r="O71" s="21" t="e">
        <f>P71/1.23</f>
        <v>#REF!</v>
      </c>
      <c r="P71" s="21" t="e">
        <f>#REF!*N71</f>
        <v>#REF!</v>
      </c>
      <c r="Q71" s="24" t="e">
        <f t="shared" ref="Q71:R75" si="0">O71/EURO</f>
        <v>#REF!</v>
      </c>
      <c r="R71" s="24" t="e">
        <f t="shared" si="0"/>
        <v>#REF!</v>
      </c>
      <c r="S71" s="1" t="s">
        <v>139</v>
      </c>
      <c r="T71" s="1"/>
      <c r="U71" s="7" t="s">
        <v>141</v>
      </c>
      <c r="V71" s="1" t="s">
        <v>139</v>
      </c>
      <c r="W71" s="1" t="s">
        <v>46</v>
      </c>
      <c r="X71" s="1" t="s">
        <v>99</v>
      </c>
      <c r="Y71" s="1" t="s">
        <v>100</v>
      </c>
    </row>
    <row r="72" spans="1:25" s="2" customFormat="1" ht="15" customHeight="1">
      <c r="A72" s="33"/>
      <c r="B72" s="34" t="s">
        <v>175</v>
      </c>
      <c r="C72" s="34" t="s">
        <v>174</v>
      </c>
      <c r="D72" s="33" t="s">
        <v>43</v>
      </c>
      <c r="E72" s="18">
        <v>4788</v>
      </c>
      <c r="F72" s="33">
        <v>7</v>
      </c>
      <c r="G72" s="21">
        <f>H72/1.23</f>
        <v>27248.78</v>
      </c>
      <c r="H72" s="21">
        <f>E72*F72</f>
        <v>33516</v>
      </c>
      <c r="I72" s="24">
        <f>G72/EURO</f>
        <v>5876.25</v>
      </c>
      <c r="J72" s="33">
        <v>7</v>
      </c>
      <c r="K72" s="21" t="e">
        <f>L72/1.23</f>
        <v>#REF!</v>
      </c>
      <c r="L72" s="21" t="e">
        <f>#REF!*I72</f>
        <v>#REF!</v>
      </c>
      <c r="M72" s="24" t="e">
        <f>K72/EURO</f>
        <v>#REF!</v>
      </c>
      <c r="N72" s="33">
        <v>7</v>
      </c>
      <c r="O72" s="21" t="e">
        <f>P72/1.23</f>
        <v>#REF!</v>
      </c>
      <c r="P72" s="21" t="e">
        <f>#REF!*N72</f>
        <v>#REF!</v>
      </c>
      <c r="Q72" s="24" t="e">
        <f t="shared" si="0"/>
        <v>#REF!</v>
      </c>
      <c r="R72" s="24" t="e">
        <f t="shared" si="0"/>
        <v>#REF!</v>
      </c>
      <c r="S72" s="1" t="s">
        <v>176</v>
      </c>
      <c r="T72" s="1" t="s">
        <v>6</v>
      </c>
      <c r="U72" s="5" t="s">
        <v>173</v>
      </c>
      <c r="V72" s="1" t="s">
        <v>177</v>
      </c>
      <c r="W72" s="1" t="s">
        <v>46</v>
      </c>
      <c r="X72" s="1"/>
      <c r="Y72" s="1"/>
    </row>
    <row r="73" spans="1:25" s="2" customFormat="1" ht="15" customHeight="1">
      <c r="A73" s="33"/>
      <c r="B73" s="34" t="s">
        <v>171</v>
      </c>
      <c r="C73" s="34" t="s">
        <v>172</v>
      </c>
      <c r="D73" s="33" t="s">
        <v>43</v>
      </c>
      <c r="E73" s="18">
        <v>8615.58</v>
      </c>
      <c r="F73" s="33">
        <v>1</v>
      </c>
      <c r="G73" s="21">
        <f>H73/1.23</f>
        <v>7004.54</v>
      </c>
      <c r="H73" s="21">
        <f>E73*F73</f>
        <v>8615.58</v>
      </c>
      <c r="I73" s="24">
        <f>G73/EURO</f>
        <v>1510.54</v>
      </c>
      <c r="J73" s="33">
        <v>1</v>
      </c>
      <c r="K73" s="21" t="e">
        <f>L73/1.23</f>
        <v>#REF!</v>
      </c>
      <c r="L73" s="21" t="e">
        <f>#REF!*I73</f>
        <v>#REF!</v>
      </c>
      <c r="M73" s="24" t="e">
        <f>K73/EURO</f>
        <v>#REF!</v>
      </c>
      <c r="N73" s="33">
        <v>1</v>
      </c>
      <c r="O73" s="21" t="e">
        <f>P73/1.23</f>
        <v>#REF!</v>
      </c>
      <c r="P73" s="21" t="e">
        <f>#REF!*N73</f>
        <v>#REF!</v>
      </c>
      <c r="Q73" s="24" t="e">
        <f t="shared" si="0"/>
        <v>#REF!</v>
      </c>
      <c r="R73" s="24" t="e">
        <f t="shared" si="0"/>
        <v>#REF!</v>
      </c>
      <c r="S73" s="1" t="s">
        <v>5</v>
      </c>
      <c r="T73" s="1" t="s">
        <v>6</v>
      </c>
      <c r="U73" s="5" t="s">
        <v>170</v>
      </c>
      <c r="V73" s="1"/>
      <c r="W73" s="1" t="s">
        <v>46</v>
      </c>
      <c r="X73" s="1"/>
      <c r="Y73" s="1"/>
    </row>
    <row r="74" spans="1:25" s="2" customFormat="1" ht="15" customHeight="1">
      <c r="A74" s="33">
        <v>8</v>
      </c>
      <c r="B74" s="40" t="s">
        <v>160</v>
      </c>
      <c r="C74" s="40" t="s">
        <v>161</v>
      </c>
      <c r="D74" s="41" t="s">
        <v>43</v>
      </c>
      <c r="E74" s="18">
        <v>3824.99</v>
      </c>
      <c r="F74" s="41">
        <v>6</v>
      </c>
      <c r="G74" s="21">
        <f>H74/1.23</f>
        <v>18658.490000000002</v>
      </c>
      <c r="H74" s="21">
        <f>E74*F74</f>
        <v>22949.94</v>
      </c>
      <c r="I74" s="24">
        <f>G74/EURO</f>
        <v>4023.74</v>
      </c>
      <c r="J74" s="41">
        <v>6</v>
      </c>
      <c r="K74" s="21" t="e">
        <f>L74/1.23</f>
        <v>#REF!</v>
      </c>
      <c r="L74" s="21" t="e">
        <f>#REF!*I74</f>
        <v>#REF!</v>
      </c>
      <c r="M74" s="24" t="e">
        <f>K74/EURO</f>
        <v>#REF!</v>
      </c>
      <c r="N74" s="41">
        <v>6</v>
      </c>
      <c r="O74" s="21" t="e">
        <f>P74/1.23</f>
        <v>#REF!</v>
      </c>
      <c r="P74" s="21" t="e">
        <f>#REF!*N74</f>
        <v>#REF!</v>
      </c>
      <c r="Q74" s="24" t="e">
        <f t="shared" si="0"/>
        <v>#REF!</v>
      </c>
      <c r="R74" s="24" t="e">
        <f t="shared" si="0"/>
        <v>#REF!</v>
      </c>
      <c r="S74" s="1" t="s">
        <v>52</v>
      </c>
      <c r="T74" s="1"/>
      <c r="U74" s="7" t="s">
        <v>159</v>
      </c>
      <c r="V74" s="1"/>
      <c r="W74" s="1" t="s">
        <v>46</v>
      </c>
      <c r="X74" s="1"/>
      <c r="Y74" s="1"/>
    </row>
    <row r="75" spans="1:25" s="2" customFormat="1" ht="15" customHeight="1">
      <c r="A75" s="33">
        <v>9</v>
      </c>
      <c r="B75" s="40" t="s">
        <v>163</v>
      </c>
      <c r="C75" s="40" t="s">
        <v>164</v>
      </c>
      <c r="D75" s="41" t="s">
        <v>43</v>
      </c>
      <c r="E75" s="18">
        <v>6199.08</v>
      </c>
      <c r="F75" s="41">
        <v>6</v>
      </c>
      <c r="G75" s="21">
        <f>H75/1.23</f>
        <v>30239.41</v>
      </c>
      <c r="H75" s="21">
        <f>E75*F75</f>
        <v>37194.480000000003</v>
      </c>
      <c r="I75" s="24">
        <f>G75/EURO</f>
        <v>6521.19</v>
      </c>
      <c r="J75" s="41">
        <v>6</v>
      </c>
      <c r="K75" s="21" t="e">
        <f>L75/1.23</f>
        <v>#REF!</v>
      </c>
      <c r="L75" s="21" t="e">
        <f>#REF!*I75</f>
        <v>#REF!</v>
      </c>
      <c r="M75" s="24" t="e">
        <f>K75/EURO</f>
        <v>#REF!</v>
      </c>
      <c r="N75" s="41">
        <v>6</v>
      </c>
      <c r="O75" s="21" t="e">
        <f>P75/1.23</f>
        <v>#REF!</v>
      </c>
      <c r="P75" s="21" t="e">
        <f>#REF!*N75</f>
        <v>#REF!</v>
      </c>
      <c r="Q75" s="24" t="e">
        <f t="shared" si="0"/>
        <v>#REF!</v>
      </c>
      <c r="R75" s="24" t="e">
        <f t="shared" si="0"/>
        <v>#REF!</v>
      </c>
      <c r="S75" s="1" t="s">
        <v>52</v>
      </c>
      <c r="T75" s="1"/>
      <c r="U75" s="7" t="s">
        <v>162</v>
      </c>
      <c r="V75" s="1"/>
      <c r="W75" s="1" t="s">
        <v>46</v>
      </c>
      <c r="X75" s="1"/>
      <c r="Y75" s="1"/>
    </row>
  </sheetData>
  <conditionalFormatting sqref="B35:B38 B22:B33 B40:B41 B68:B71 B74:B75 B43:B66">
    <cfRule type="duplicateValues" dxfId="11" priority="10"/>
  </conditionalFormatting>
  <conditionalFormatting sqref="B42">
    <cfRule type="duplicateValues" dxfId="10" priority="4"/>
  </conditionalFormatting>
  <conditionalFormatting sqref="B67">
    <cfRule type="duplicateValues" dxfId="9" priority="1"/>
  </conditionalFormatting>
  <conditionalFormatting sqref="B72:B73">
    <cfRule type="duplicateValues" dxfId="8" priority="7"/>
  </conditionalFormatting>
  <conditionalFormatting sqref="C22:C38 C40:C41 C68:C71 C74:C75 C43:C66">
    <cfRule type="duplicateValues" dxfId="7" priority="11"/>
    <cfRule type="duplicateValues" dxfId="6" priority="12"/>
  </conditionalFormatting>
  <conditionalFormatting sqref="C42">
    <cfRule type="duplicateValues" dxfId="5" priority="5"/>
    <cfRule type="duplicateValues" dxfId="4" priority="6"/>
  </conditionalFormatting>
  <conditionalFormatting sqref="C67">
    <cfRule type="duplicateValues" dxfId="3" priority="2"/>
    <cfRule type="duplicateValues" dxfId="2" priority="3"/>
  </conditionalFormatting>
  <conditionalFormatting sqref="C72:C73">
    <cfRule type="duplicateValues" dxfId="1" priority="8"/>
    <cfRule type="duplicateValues" dxfId="0" priority="9"/>
  </conditionalFormatting>
  <hyperlinks>
    <hyperlink ref="U49" r:id="rId1"/>
    <hyperlink ref="U40" r:id="rId2"/>
    <hyperlink ref="U53" r:id="rId3"/>
    <hyperlink ref="U41" r:id="rId4"/>
    <hyperlink ref="U47" r:id="rId5"/>
    <hyperlink ref="U42" r:id="rId6"/>
    <hyperlink ref="U71" r:id="rId7"/>
  </hyperlinks>
  <pageMargins left="0.7" right="0.7" top="0.75" bottom="0.75" header="0.3" footer="0.3"/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3BF361-234E-47A2-9D47-CD63C6D2CA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ALL</vt:lpstr>
      <vt:lpstr>Arkusz1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2025-04-08T04:48:19Z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c39f9c7b-cfbe-4863-a6ae-162c102e6c17</vt:lpwstr>
  </property>
  <property fmtid="{D5CDD505-2E9C-101B-9397-08002B2CF9AE}" pid="3" name="bjSaver">
    <vt:lpwstr>4pn+lBuxtj0TR5LtuTezxkmyiw6ujvEe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10.68.202.228</vt:lpwstr>
  </property>
</Properties>
</file>