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G:\MAGDA\Darek\Chemia\"/>
    </mc:Choice>
  </mc:AlternateContent>
  <xr:revisionPtr revIDLastSave="0" documentId="13_ncr:1_{6E2B6FC3-A4E3-45AE-BFDF-CE7D4EA2D14B}" xr6:coauthVersionLast="47" xr6:coauthVersionMax="47" xr10:uidLastSave="{00000000-0000-0000-0000-000000000000}"/>
  <bookViews>
    <workbookView xWindow="-120" yWindow="-120" windowWidth="29040" windowHeight="15840" tabRatio="930" firstSheet="1" activeTab="6" xr2:uid="{00000000-000D-0000-FFFF-FFFF00000000}"/>
  </bookViews>
  <sheets>
    <sheet name="Obliczenie wartości" sheetId="15" r:id="rId1"/>
    <sheet name="Zadanie nr 1" sheetId="1" r:id="rId2"/>
    <sheet name="Zadanie nr 2" sheetId="2" r:id="rId3"/>
    <sheet name="Zadanie nr 3" sheetId="3" r:id="rId4"/>
    <sheet name="Zadanie nr 4" sheetId="4" r:id="rId5"/>
    <sheet name="Zadanie nr 5" sheetId="6" r:id="rId6"/>
    <sheet name="Zadanie nr 6" sheetId="7" r:id="rId7"/>
    <sheet name="Zadanie nr 7" sheetId="8" r:id="rId8"/>
    <sheet name="Zadanie nr 8" sheetId="13" r:id="rId9"/>
    <sheet name="Zadanie nr 9 " sheetId="10" r:id="rId10"/>
    <sheet name="Zadanie nr 10" sheetId="12" r:id="rId11"/>
    <sheet name="Zadanie nr 11" sheetId="14" r:id="rId12"/>
    <sheet name="Zadanie nr 12" sheetId="16" r:id="rId13"/>
    <sheet name="Zadanie nr 13" sheetId="18" r:id="rId14"/>
    <sheet name="Zadanie nr 14" sheetId="21" r:id="rId15"/>
    <sheet name="Zadanie nr 15" sheetId="24" r:id="rId16"/>
  </sheets>
  <definedNames>
    <definedName name="_xlnm.Print_Area" localSheetId="1">'Zadanie nr 1'!$A$1:$J$25</definedName>
    <definedName name="_xlnm.Print_Area" localSheetId="10">'Zadanie nr 10'!$A$1:$J$17</definedName>
    <definedName name="_xlnm.Print_Area" localSheetId="11">'Zadanie nr 11'!$A$1:$J$16</definedName>
    <definedName name="_xlnm.Print_Area" localSheetId="12">'Zadanie nr 12'!$A$1:$J$21</definedName>
    <definedName name="_xlnm.Print_Area" localSheetId="13">'Zadanie nr 13'!$A$1:$J$30</definedName>
    <definedName name="_xlnm.Print_Area" localSheetId="14">'Zadanie nr 14'!$A$1:$J$25</definedName>
    <definedName name="_xlnm.Print_Area" localSheetId="15">'Zadanie nr 15'!$A$1:$J$18</definedName>
    <definedName name="_xlnm.Print_Area" localSheetId="2">'Zadanie nr 2'!$A$1:$J$14</definedName>
    <definedName name="_xlnm.Print_Area" localSheetId="3">'Zadanie nr 3'!$A$1:$J$16</definedName>
    <definedName name="_xlnm.Print_Area" localSheetId="4">'Zadanie nr 4'!$A$1:$J$16</definedName>
    <definedName name="_xlnm.Print_Area" localSheetId="5">'Zadanie nr 5'!$A$1:$J$17</definedName>
    <definedName name="_xlnm.Print_Area" localSheetId="6">'Zadanie nr 6'!$A$1:$J$19</definedName>
    <definedName name="_xlnm.Print_Area" localSheetId="7">'Zadanie nr 7'!$A$1:$J$27</definedName>
    <definedName name="_xlnm.Print_Area" localSheetId="8">'Zadanie nr 8'!$A$1:$J$16</definedName>
    <definedName name="_xlnm.Print_Area" localSheetId="9">'Zadanie nr 9 '!$A$1:$J$16</definedName>
    <definedName name="_xlnm.Print_Titles" localSheetId="12">'Zadanie nr 12'!$9:$9</definedName>
    <definedName name="_xlnm.Print_Titles" localSheetId="13">'Zadanie nr 13'!$9:$9</definedName>
    <definedName name="_xlnm.Print_Titles" localSheetId="14">'Zadanie nr 14'!$9:$9</definedName>
    <definedName name="_xlnm.Print_Titles" localSheetId="7">'Zadanie nr 7'!$9:$9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4" l="1"/>
  <c r="G13" i="14" s="1"/>
  <c r="G17" i="14" s="1"/>
  <c r="B7" i="15"/>
  <c r="B8" i="15"/>
  <c r="G18" i="10" l="1"/>
  <c r="G18" i="8"/>
  <c r="G16" i="8"/>
  <c r="G10" i="8"/>
  <c r="I11" i="24"/>
  <c r="J11" i="24" s="1"/>
  <c r="I12" i="24"/>
  <c r="J12" i="24"/>
  <c r="G11" i="24"/>
  <c r="G12" i="24"/>
  <c r="I11" i="21"/>
  <c r="J11" i="21" s="1"/>
  <c r="I12" i="21"/>
  <c r="J12" i="21" s="1"/>
  <c r="I13" i="21"/>
  <c r="J13" i="21" s="1"/>
  <c r="I14" i="21"/>
  <c r="J14" i="21" s="1"/>
  <c r="I15" i="21"/>
  <c r="J15" i="21"/>
  <c r="I16" i="21"/>
  <c r="J16" i="21" s="1"/>
  <c r="I17" i="21"/>
  <c r="J17" i="21"/>
  <c r="I18" i="21"/>
  <c r="J18" i="21"/>
  <c r="I19" i="21"/>
  <c r="J19" i="21" s="1"/>
  <c r="G11" i="21"/>
  <c r="G12" i="21"/>
  <c r="G13" i="21"/>
  <c r="G14" i="21"/>
  <c r="G15" i="21"/>
  <c r="G16" i="21"/>
  <c r="G17" i="21"/>
  <c r="G18" i="21"/>
  <c r="G19" i="21"/>
  <c r="I11" i="18"/>
  <c r="J11" i="18" s="1"/>
  <c r="I12" i="18"/>
  <c r="J12" i="18" s="1"/>
  <c r="I13" i="18"/>
  <c r="J13" i="18"/>
  <c r="I14" i="18"/>
  <c r="J14" i="18" s="1"/>
  <c r="I15" i="18"/>
  <c r="J15" i="18" s="1"/>
  <c r="I16" i="18"/>
  <c r="J16" i="18" s="1"/>
  <c r="I17" i="18"/>
  <c r="J17" i="18"/>
  <c r="I18" i="18"/>
  <c r="J18" i="18" s="1"/>
  <c r="I19" i="18"/>
  <c r="J19" i="18"/>
  <c r="I20" i="18"/>
  <c r="J20" i="18"/>
  <c r="I21" i="18"/>
  <c r="J21" i="18" s="1"/>
  <c r="I22" i="18"/>
  <c r="J22" i="18"/>
  <c r="I23" i="18"/>
  <c r="J23" i="18" s="1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I11" i="12"/>
  <c r="J11" i="12"/>
  <c r="G11" i="12"/>
  <c r="I11" i="8"/>
  <c r="J11" i="8"/>
  <c r="I12" i="8"/>
  <c r="I13" i="8"/>
  <c r="J13" i="8" s="1"/>
  <c r="I14" i="8"/>
  <c r="J14" i="8" s="1"/>
  <c r="I15" i="8"/>
  <c r="J15" i="8"/>
  <c r="I16" i="8"/>
  <c r="I17" i="8"/>
  <c r="J17" i="8" s="1"/>
  <c r="I18" i="8"/>
  <c r="I19" i="8"/>
  <c r="J19" i="8"/>
  <c r="I20" i="8"/>
  <c r="J20" i="8" s="1"/>
  <c r="I21" i="8"/>
  <c r="G14" i="8"/>
  <c r="G15" i="8"/>
  <c r="G21" i="8"/>
  <c r="I11" i="7"/>
  <c r="J11" i="7"/>
  <c r="I12" i="7"/>
  <c r="J12" i="7"/>
  <c r="I13" i="7"/>
  <c r="J13" i="7" s="1"/>
  <c r="G11" i="7"/>
  <c r="G12" i="7"/>
  <c r="G13" i="7"/>
  <c r="I11" i="6"/>
  <c r="J11" i="6"/>
  <c r="G11" i="6"/>
  <c r="I11" i="2"/>
  <c r="J11" i="2"/>
  <c r="I12" i="2"/>
  <c r="J12" i="2" s="1"/>
  <c r="I13" i="2"/>
  <c r="J13" i="2"/>
  <c r="G11" i="2"/>
  <c r="G12" i="2"/>
  <c r="G13" i="2"/>
  <c r="B21" i="15"/>
  <c r="I10" i="24"/>
  <c r="J10" i="24" s="1"/>
  <c r="I10" i="21"/>
  <c r="J10" i="21" s="1"/>
  <c r="I10" i="18"/>
  <c r="J10" i="18" s="1"/>
  <c r="G10" i="18"/>
  <c r="I10" i="16"/>
  <c r="J10" i="16" s="1"/>
  <c r="I10" i="14"/>
  <c r="J10" i="14" s="1"/>
  <c r="I10" i="12"/>
  <c r="J10" i="12" s="1"/>
  <c r="I10" i="10"/>
  <c r="J10" i="10" s="1"/>
  <c r="J11" i="10" s="1"/>
  <c r="G14" i="10" s="1"/>
  <c r="I10" i="13"/>
  <c r="J10" i="13" s="1"/>
  <c r="I10" i="8"/>
  <c r="I10" i="7"/>
  <c r="J10" i="7" s="1"/>
  <c r="I10" i="6"/>
  <c r="J10" i="6" s="1"/>
  <c r="I10" i="4"/>
  <c r="J10" i="4" s="1"/>
  <c r="I10" i="3"/>
  <c r="J10" i="3" s="1"/>
  <c r="G10" i="24"/>
  <c r="G10" i="21"/>
  <c r="G10" i="16"/>
  <c r="G10" i="14"/>
  <c r="G10" i="12"/>
  <c r="G10" i="10"/>
  <c r="G10" i="13"/>
  <c r="G10" i="7"/>
  <c r="G10" i="6"/>
  <c r="G10" i="3"/>
  <c r="I10" i="2"/>
  <c r="J10" i="2" s="1"/>
  <c r="G10" i="2"/>
  <c r="G13" i="24" l="1"/>
  <c r="G13" i="8"/>
  <c r="J12" i="8"/>
  <c r="G20" i="8"/>
  <c r="G12" i="8"/>
  <c r="J18" i="8"/>
  <c r="G19" i="8"/>
  <c r="J21" i="8"/>
  <c r="J16" i="8"/>
  <c r="J10" i="8"/>
  <c r="G17" i="8"/>
  <c r="G11" i="8"/>
  <c r="J13" i="24"/>
  <c r="E21" i="15" l="1"/>
  <c r="H21" i="15" s="1"/>
  <c r="G16" i="24"/>
  <c r="C21" i="15"/>
  <c r="F21" i="15" s="1"/>
  <c r="G15" i="24"/>
  <c r="G19" i="24" s="1"/>
  <c r="G21" i="15" l="1"/>
  <c r="G20" i="24"/>
  <c r="G21" i="24" s="1"/>
  <c r="G17" i="24"/>
  <c r="D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J11" i="13" l="1"/>
  <c r="G11" i="13"/>
  <c r="G11" i="16"/>
  <c r="I11" i="16"/>
  <c r="J11" i="16" s="1"/>
  <c r="G12" i="16"/>
  <c r="I12" i="16"/>
  <c r="J12" i="16" s="1"/>
  <c r="G13" i="16"/>
  <c r="I13" i="16"/>
  <c r="J13" i="16" s="1"/>
  <c r="G14" i="16"/>
  <c r="I14" i="16"/>
  <c r="J14" i="16" s="1"/>
  <c r="G15" i="16"/>
  <c r="I15" i="16"/>
  <c r="J15" i="16" s="1"/>
  <c r="C17" i="15"/>
  <c r="F17" i="15" s="1"/>
  <c r="E15" i="15"/>
  <c r="H15" i="15" s="1"/>
  <c r="G11" i="10"/>
  <c r="G22" i="8"/>
  <c r="G14" i="7"/>
  <c r="J11" i="4"/>
  <c r="G10" i="4"/>
  <c r="G11" i="4" s="1"/>
  <c r="J11" i="3"/>
  <c r="G11" i="3"/>
  <c r="I10" i="1"/>
  <c r="J10" i="1" s="1"/>
  <c r="G10" i="1"/>
  <c r="G11" i="1" s="1"/>
  <c r="C7" i="15" s="1"/>
  <c r="F7" i="15" s="1"/>
  <c r="C15" i="15" l="1"/>
  <c r="F15" i="15" s="1"/>
  <c r="G13" i="10"/>
  <c r="C14" i="15"/>
  <c r="F14" i="15" s="1"/>
  <c r="G13" i="13"/>
  <c r="G17" i="13" s="1"/>
  <c r="E14" i="15"/>
  <c r="H14" i="15" s="1"/>
  <c r="G14" i="15" s="1"/>
  <c r="G14" i="13"/>
  <c r="C12" i="15"/>
  <c r="F12" i="15" s="1"/>
  <c r="G16" i="7"/>
  <c r="G20" i="7" s="1"/>
  <c r="C10" i="15"/>
  <c r="F10" i="15" s="1"/>
  <c r="G13" i="4"/>
  <c r="G17" i="4" s="1"/>
  <c r="E10" i="15"/>
  <c r="H10" i="15" s="1"/>
  <c r="G10" i="15" s="1"/>
  <c r="G14" i="4"/>
  <c r="C9" i="15"/>
  <c r="F9" i="15" s="1"/>
  <c r="G13" i="3"/>
  <c r="G17" i="3" s="1"/>
  <c r="E9" i="15"/>
  <c r="H9" i="15" s="1"/>
  <c r="G14" i="3"/>
  <c r="E7" i="15"/>
  <c r="D7" i="15" s="1"/>
  <c r="C13" i="15"/>
  <c r="F13" i="15" s="1"/>
  <c r="G24" i="8"/>
  <c r="G28" i="8" s="1"/>
  <c r="G15" i="15"/>
  <c r="G13" i="1"/>
  <c r="G17" i="1" s="1"/>
  <c r="G20" i="21"/>
  <c r="G24" i="18"/>
  <c r="G12" i="12"/>
  <c r="J12" i="6"/>
  <c r="D10" i="15"/>
  <c r="J11" i="14"/>
  <c r="G12" i="6"/>
  <c r="G16" i="16"/>
  <c r="D15" i="15"/>
  <c r="J20" i="21"/>
  <c r="J12" i="12"/>
  <c r="J22" i="8"/>
  <c r="J14" i="7"/>
  <c r="J24" i="18"/>
  <c r="J16" i="16"/>
  <c r="G14" i="2"/>
  <c r="J14" i="2"/>
  <c r="J11" i="1"/>
  <c r="G14" i="1" s="1"/>
  <c r="G17" i="10" l="1"/>
  <c r="G19" i="10" s="1"/>
  <c r="G15" i="10"/>
  <c r="E17" i="15"/>
  <c r="G14" i="14"/>
  <c r="E16" i="15"/>
  <c r="H16" i="15" s="1"/>
  <c r="G16" i="15" s="1"/>
  <c r="G15" i="12"/>
  <c r="C16" i="15"/>
  <c r="F16" i="15" s="1"/>
  <c r="G14" i="12"/>
  <c r="G18" i="12" s="1"/>
  <c r="D14" i="15"/>
  <c r="G18" i="13"/>
  <c r="G19" i="13" s="1"/>
  <c r="G15" i="13"/>
  <c r="E12" i="15"/>
  <c r="H12" i="15" s="1"/>
  <c r="G17" i="7"/>
  <c r="E11" i="15"/>
  <c r="H11" i="15" s="1"/>
  <c r="G11" i="15" s="1"/>
  <c r="G15" i="6"/>
  <c r="C11" i="15"/>
  <c r="F11" i="15" s="1"/>
  <c r="G14" i="6"/>
  <c r="G18" i="6" s="1"/>
  <c r="G18" i="4"/>
  <c r="G19" i="4" s="1"/>
  <c r="G15" i="4"/>
  <c r="D9" i="15"/>
  <c r="G15" i="3"/>
  <c r="G18" i="3"/>
  <c r="G19" i="3" s="1"/>
  <c r="C8" i="15"/>
  <c r="F8" i="15" s="1"/>
  <c r="G16" i="2"/>
  <c r="G20" i="2" s="1"/>
  <c r="G17" i="2"/>
  <c r="E8" i="15"/>
  <c r="H7" i="15"/>
  <c r="G7" i="15" s="1"/>
  <c r="E19" i="15"/>
  <c r="H19" i="15" s="1"/>
  <c r="G27" i="18"/>
  <c r="C19" i="15"/>
  <c r="F19" i="15" s="1"/>
  <c r="G26" i="18"/>
  <c r="G30" i="18" s="1"/>
  <c r="E13" i="15"/>
  <c r="G25" i="8"/>
  <c r="E18" i="15"/>
  <c r="H18" i="15" s="1"/>
  <c r="G19" i="16"/>
  <c r="C18" i="15"/>
  <c r="F18" i="15" s="1"/>
  <c r="G18" i="16"/>
  <c r="G22" i="16" s="1"/>
  <c r="G9" i="15"/>
  <c r="C20" i="15"/>
  <c r="F20" i="15" s="1"/>
  <c r="G22" i="21"/>
  <c r="G26" i="21" s="1"/>
  <c r="E20" i="15"/>
  <c r="H20" i="15" s="1"/>
  <c r="G23" i="21"/>
  <c r="D12" i="15"/>
  <c r="D13" i="15"/>
  <c r="H13" i="15"/>
  <c r="G13" i="15" s="1"/>
  <c r="D17" i="15"/>
  <c r="H17" i="15"/>
  <c r="G17" i="15" s="1"/>
  <c r="G18" i="1"/>
  <c r="G19" i="1" s="1"/>
  <c r="G15" i="1"/>
  <c r="D18" i="15"/>
  <c r="G19" i="15" l="1"/>
  <c r="G18" i="14"/>
  <c r="G19" i="14" s="1"/>
  <c r="G15" i="14"/>
  <c r="G18" i="15"/>
  <c r="G19" i="12"/>
  <c r="G20" i="12" s="1"/>
  <c r="G16" i="12"/>
  <c r="D16" i="15"/>
  <c r="G21" i="7"/>
  <c r="G22" i="7" s="1"/>
  <c r="G18" i="7"/>
  <c r="G19" i="6"/>
  <c r="G20" i="6" s="1"/>
  <c r="G16" i="6"/>
  <c r="D11" i="15"/>
  <c r="D8" i="15"/>
  <c r="G21" i="2"/>
  <c r="G22" i="2" s="1"/>
  <c r="G18" i="2"/>
  <c r="F22" i="15"/>
  <c r="H8" i="15"/>
  <c r="G8" i="15" s="1"/>
  <c r="G31" i="18"/>
  <c r="G32" i="18" s="1"/>
  <c r="G28" i="18"/>
  <c r="D19" i="15"/>
  <c r="G26" i="8"/>
  <c r="G29" i="8"/>
  <c r="G30" i="8" s="1"/>
  <c r="G20" i="16"/>
  <c r="G23" i="16"/>
  <c r="G24" i="16" s="1"/>
  <c r="C22" i="15"/>
  <c r="E22" i="15"/>
  <c r="G20" i="15"/>
  <c r="D20" i="15"/>
  <c r="G24" i="21"/>
  <c r="G27" i="21"/>
  <c r="G28" i="21" s="1"/>
  <c r="G12" i="15"/>
  <c r="G22" i="15" s="1"/>
  <c r="H22" i="15" l="1"/>
  <c r="D22" i="15"/>
</calcChain>
</file>

<file path=xl/sharedStrings.xml><?xml version="1.0" encoding="utf-8"?>
<sst xmlns="http://schemas.openxmlformats.org/spreadsheetml/2006/main" count="630" uniqueCount="163">
  <si>
    <t>2. Przy obliczaniu cen w poszczególnych rubrykach niniejszego Arkusza kalkulacyjnego określającego cenę oferty należy zastosować zaokrąglanie do dwóch miejsc po przecinku.</t>
  </si>
  <si>
    <t>JM</t>
  </si>
  <si>
    <t>ILOŚĆ</t>
  </si>
  <si>
    <t>CENA JEDN. NETTO</t>
  </si>
  <si>
    <t>CENA JEDN. BRUTTO</t>
  </si>
  <si>
    <t>WARTOŚĆ BRUTTO</t>
  </si>
  <si>
    <t>litry</t>
  </si>
  <si>
    <t>szt.</t>
  </si>
  <si>
    <t>RAZEM</t>
  </si>
  <si>
    <t xml:space="preserve">………………………….……. (miejscowość), dnia ………….……. r. </t>
  </si>
  <si>
    <t>uprawnionej/ych do występowania w imieniu Wykonawcy</t>
  </si>
  <si>
    <t xml:space="preserve"> </t>
  </si>
  <si>
    <t>1.</t>
  </si>
  <si>
    <t>2.</t>
  </si>
  <si>
    <t>3.</t>
  </si>
  <si>
    <t>4.</t>
  </si>
  <si>
    <t>6.</t>
  </si>
  <si>
    <t>opak. 100 szt.</t>
  </si>
  <si>
    <t>opak.          3 szt.</t>
  </si>
  <si>
    <t>500 ml</t>
  </si>
  <si>
    <t>7.</t>
  </si>
  <si>
    <t>9.</t>
  </si>
  <si>
    <t>11.</t>
  </si>
  <si>
    <t>rolka</t>
  </si>
  <si>
    <t>opak             50 szt.</t>
  </si>
  <si>
    <t>kg</t>
  </si>
  <si>
    <t>12.</t>
  </si>
  <si>
    <t>13.</t>
  </si>
  <si>
    <t>14.</t>
  </si>
  <si>
    <t>100 szt.</t>
  </si>
  <si>
    <t>Preparat w postaci koncentratu przeznaczony do codziennego mycia wszelkich powierzchni wodoodpornych (powierzchni lakierowanych, tworzyw sztucznych, płytek ceramicznych, marmuru, szkła).  Nie pozostawia smug i zacieków. Nadaje połysk, pozostawia przyjemny zapach. Posiada właściwości antystatyczne. Chroni powierzchnię przed zabrudzeniem. Może być stosowany do powierzchni mających kontakt z żywnością. Stosowany w stężeniu 0,25-2,0%. Bez zawartości etanolu. Produkt profesjonalny, opakowanie max. 5 litrów</t>
  </si>
  <si>
    <t>Profesjonalny środek piorący do prania wstępnego i zasadniczego, do chemiczno - termicznej dezynfekcji w temp. 65 0C, do prania bielizny białej i trwale barwionej,  przystosowany do dozowania przez mechaniczne systemy dozujące. do wszystkich tkanin z bawełny i włókien mieszanych, opakowanie do 15 kg.</t>
  </si>
  <si>
    <t>Komplet do mycia i dezynfekcji dużych powierzchni : stelaż, klapa zatrzaskowa, mop kieszeniowy z długim włosiem( sznurkowy) do mycia 40 cm.</t>
  </si>
  <si>
    <t>Komplet do mycia i dezynfekcji dużych powierzchni : stelaż, klapa zatrzaskowa, mop kieszeniowy - mikrofibra do dezynfekcji a 40 cm.</t>
  </si>
  <si>
    <t>Granulat do dezaktywacji chloru. Preparat do stosowania, gdy w wodzie basenu kąpielowego istnieje zbyt wysoka zawartość chloru i należy ją obniżyć,  można nim  także zneutralizować cały chlor znajdujący się w wodzie. Opakowanie 5 kg.</t>
  </si>
  <si>
    <t>litr</t>
  </si>
  <si>
    <t>Koncentrat czyszczący o odczynie kwaśnym. Przeznaczony jest do szybkiego i skutecznego usuwania osadów kamiennych, zanieczyszczeń z kosmetyków i innych substancji z dna i ścian basenu, powierzchni przybasenia oraz armatury, kabin prysznicowych, mat podłogowych itp. Może być stosowany na pływalniach, w łazienkach, toaletach, kuchniach i innych miejscach wymagających utrzymania czystości. Zawiera kwasy organiczne, substancje aktywne i środki zapachowe. Nie zawiera chloru. Nie zostawia białych plam. Delikatnie się pieni i pozostawia połysk</t>
  </si>
  <si>
    <t>STAWKA VAT</t>
  </si>
  <si>
    <t>Środek do koagulacji wody basenowej. Skutecznie zlepia drobne zanieczyszczenia by zostały zatrzymane w złożach filtracyjnych. Poprawia filtrację wody basenowej. Opakowania 30 kg</t>
  </si>
  <si>
    <t>ZADANIE NR 11</t>
  </si>
  <si>
    <t>OPIS PRODUKTU</t>
  </si>
  <si>
    <t>Druciak spiralny, metalowy, średnica minimum 12cm</t>
  </si>
  <si>
    <t>Gąbka mała do mycia naczyń z jedną częścią bardziej  szorstką wymiar min. 10 x 6cm</t>
  </si>
  <si>
    <t>Mleczko czyszczące - przeznaczone do usuwania uporczywych zabrudzeń w kuchniach i sanitariatach, usuwające tłuszcz, oporny brud, plamy pleśni, osady z kamienia, osady z rdzy. typu CIF super cream lub równoważne opakowanie 05-1l</t>
  </si>
  <si>
    <t>Płyn do mycia szyb z rozpylaczem ok.500ml  typu Mr. Muscle, Clin  lub równoważny</t>
  </si>
  <si>
    <t xml:space="preserve">Płyn do ręcznego mycia naczyń typu LUMEX SN, Ludwik  lub równoważny, opakowanie ok. 1 litrowe </t>
  </si>
  <si>
    <t>opak.</t>
  </si>
  <si>
    <t>Ręcznik Z-Z biały, makulatura 1-warstwowa, pełny wymiar listka 23 x 25 cm, wodoutwardzany (opakowanie 4000 sztuk)</t>
  </si>
  <si>
    <t>Środek do gruntownego czyszczenia kabin prysznicowych, ceramicznych urządzeń sanitarnych, usuwający drobnoustroje, rdzę, kamień i resztki mydła. Z rozpylaczem, pomocny do czyszczenia szkła, plastiku, powierzchni z chromu, stali nierdzewnej, glazury oraz terakoty. Może zostać użyty do brodzików i wanien. Posiadający specjalny rozpylacz dzięki, któremu może zostać naniesiony w postaci płynu lub piany, która spowalnia spływanie preparatu z powierzchni pionowych. Nie rysuje powierzchni, pozostawia świeżość i połysk.Produkt biobójczy. Opakowanie z rozpylaczem ok.450-500g, typu Profi Plus kamień i rdza TESS  Cilit kamień i rdza lub równoważny</t>
  </si>
  <si>
    <t>Środek dezynfekujący do WC zawierający związki wybielające. Środek bakteriobójczy, grzybobójczy  zagęszczony płyn do czyszczenia i dezynfekcji urządzeń i pomieszczeń sanitarnych  w zakładach opieki zdrowotnej, środek do czyszczenia, opakowanie 0,5 - 0,75 l, typu WC Tytan  lub równoważny</t>
  </si>
  <si>
    <t>Preparat do czyszczenia i konserwacji stali w postaci aerozolu BERNER A2/4 lub równoważny, zabezpieczający matową i polerowaną stal nierdzewną, usuwający kurz, brud, odciski palców, warstwy smarne, pozostawiający długotrwałą, odporną na działanie wody warstwę ochronną, zabezpieczjącą przed nowymi plamami i zabrudzeniami nie zawierający silikonu. Opakowanie - puszka pod ciśnieniem 400ml</t>
  </si>
  <si>
    <t>Środek do udrażniania rur kanalizacyjnych, syfonów sanitarnych itp.. w granulkach</t>
  </si>
  <si>
    <t>Środek do czyszczenia wykładzin dywanowych, usuwa plamy i zabrudzenia z dywanów, wykładzin i obić tapicerskich. Zawierający składniki sprawiające, że dywan długo pachnie świeżością oraz zapobiegający jego przemoczeniu, zawierający polimer chroniący dywan przed ponownym zabrudzeniem. Zawierający nisko pieniącą formułę i nadający się do stosowania we wszystkich odkurzaczach piorących. Nie zawierający chloru. Vanish lub równoważny, opakowanie 0,5-1l</t>
  </si>
  <si>
    <t>Środek w rozpylaczy do pielęgnacji powierzchni drewnianych, mebli zarówno matowych jak i z połyskiem, skutecznie usuwający brud, pozostawiający przyjemny zapach opakowanie 07-1l</t>
  </si>
  <si>
    <t>rolek</t>
  </si>
  <si>
    <t>Worki 120 l,  mocne, grubość min. 50 mikronów rolka 10 - 25 szt. Żółte.</t>
  </si>
  <si>
    <t>Niniejszy formularz należy zapisać do pliku w formacie pdf, opatrzyć kwalifikowanym</t>
  </si>
  <si>
    <t>podpisem elektronicznym lub podpisem zaufanym lub podpisem osobistym osoby/osób</t>
  </si>
  <si>
    <t>ZADANIE NR 14</t>
  </si>
  <si>
    <t>L.p.</t>
  </si>
  <si>
    <t>NAZWA PRODUKTU/                                                                         PRODUCENT</t>
  </si>
  <si>
    <t>ZADANIE NR 13</t>
  </si>
  <si>
    <t>ZADANIE NR 12</t>
  </si>
  <si>
    <t>ZADANIE NR 1</t>
  </si>
  <si>
    <t>ZADANIE NR 2</t>
  </si>
  <si>
    <t>Koncentrat aktywnie czyszczący do zmywarek oraz innych urządzeń gastronomicznych. Skutecznie usuwa kamień, rdzę, osady wapienne, cementowe oraz inne osady mineralne, powstałe w trakcie eksploatacji urządzenia. Nie niszczy powierzchni ze stali nierdzewnej, glazury, szkła. Nie stosowany do powierzchni emaliowych, aluminiowych, z metali kolorowych i tworzyw sztucznych. Bezzapachowy, niskopieniący.Tylko do użytku profesjonalnego.</t>
  </si>
  <si>
    <t>ZADANIE NR 3</t>
  </si>
  <si>
    <t>ZADANIE NR 5</t>
  </si>
  <si>
    <t>szt. (rolka)</t>
  </si>
  <si>
    <t>ZADANIE NR 7</t>
  </si>
  <si>
    <t>ZADANIE NR 6</t>
  </si>
  <si>
    <t>WARTOŚĆ       NETTO</t>
  </si>
  <si>
    <t>ZADANIE NR 8</t>
  </si>
  <si>
    <t>WARTOŚĆ              BRUTTO</t>
  </si>
  <si>
    <t>ZADANIE NR 9</t>
  </si>
  <si>
    <t>ZADANIE NR 10</t>
  </si>
  <si>
    <t>Silnie działający koncentrat czyszczący o odczynie alkalicznym (zasadowym). Usuwa zanieczyszczenia z kosmetyków, mydła, kurzu, olejków, pyłków kwiatowych itp., powstające na ścianach basenu, na krawędzi styku lustra wody oraz wyposażeniu z tworzywa sztucznego. Nie zawiera chloru, nie powoduje odbarwień. Nie odbarwia folii i nie pozostawia białych plam. Posiada odświeżający zapach, nie pieni się, nabłyszcza czyszczone powierzchnie.</t>
  </si>
  <si>
    <t>Służy do obniżania wartości współczynnika pH w wodzie basenowej, z alkalicznego , do zakresu 7,0-7,4. Nie zawierający  chlorków, występujący jako granulat kwasowy, przez co można go przez wiele lat przechowywać, nadający się do ręcznego dozowania.Opakowanie 5 kg.</t>
  </si>
  <si>
    <t>Worki na śmieci 35l, LDPE  grubość min. 25 μm, bardzo mocne, rolka 50szt. Czarne.</t>
  </si>
  <si>
    <t>Worki na śmieci 60l (60x80) LDPE grub. min 30 μm, bardzo mocne, Rolka 50 szt. Czarne.</t>
  </si>
  <si>
    <t>Worki 120 l, bardzo mocne, grubość min. 50 μm rolka 10szt. Czarne.</t>
  </si>
  <si>
    <t>Worki na śmieci 140l (90x120) LDPE  grubość min 30 μm, mocne, Rolka 25 szt.Czarne.</t>
  </si>
  <si>
    <t>Ręcznik Z-Z zielony, makulatura 1-warstwowa, pełny wymiar listka 23 x 25 cm, wodoutwardzany, niebarwiący (opakowanie 4000 sztuk)</t>
  </si>
  <si>
    <t>Ręczniki papierowe w rolce -  białe, dwuwarstwowe, biały 100%, długość rolki nie mniej niż                            95 mb, CLARINA lub równoważny</t>
  </si>
  <si>
    <t>Ścierki zwykłe, jednorazowa, cienkie 100% wiskoza do mycia naczyń, zlewów, wymiar min. 30/30 cm. Opakowania 3 szt.</t>
  </si>
  <si>
    <t>Preparat w koncentracie do dezynfekcji i mycia wszystkich zmywalnych dużych powierzchni oraz różnego rodzaju wyposażenia, na bazie QAV, bez zawartości fenoli, chloru, substancji nadtlenowych, glukoprotaminy. Preparat wykazujący potwierdzone badaniami szerokie działanie biobójcze w czasie 15 min i w stężeniu 0,5%, bakteriobójcze, drożdżakobójcze i prątkobójcze - 15 min, grzybobójcze  - 5 min oraz aktywność wobec wirusów: Rota - 5 minut, HIV, HBV, HCV, Vaccinia, Noro - 15 min., Adeno - 30 min., wykazujący dodatkowe działanie przeciwko Salmonella enterica i Legionella pneumophila, do dezynfekcji powierzchni mających kontakt z żywnością. Wyrób medyczny, opakowanie do 5 litrów.</t>
  </si>
  <si>
    <t>Gotowy do użycia preparat alkoholowy oparty o etanol i propanol bez zawartości chloru, aldehydów, aminy,  przeznaczony do szybkiej dezynfekcji małych powierzchni i miejsc trudno dostępnych. Spektrum bójcze potwierdzone badaniami dla obszaru medycznego: B (MRSA), F( C.albicans), V( HIV, HBV, HCV, Vaccinia, SARS-Co-v-2, wirus grypy, Rota, Noro ) w czasie do 1 minuty. Wyrób medyczny. Możliwośc stosowania powierzchni mających kontakt z żywnością. Wyrób medyczny, opakowanie max 1l ze spryskiwaczem.</t>
  </si>
  <si>
    <t xml:space="preserve">Gotowy do użycia preparat w formie pianki do mycia i dezynfekcji powierzchni wrażliwych na działanie alkoholi.w, aminy,  przeznaczony do szybkiej dezynfekcji małych powierzchni i miejsc trudno dostępnych. Spektrum bójcze potwierdzone badaniami dla obszaru medycznego: B , F, Tbc, V( HIV, HBV, HCV, Vaccinia, SARS-Co-v-2,  ) w czasie do 5 minut. Wyrób medyczny. Możliwośc stosowania do powierzchni mających kontakt z żywnością. Wyrób medyczny, opakowanie max 1l ze spryskiwaczem. </t>
  </si>
  <si>
    <t xml:space="preserve">Preparat do mycia i  dezynfekcji  małych i dużych powierzchni na bazie guanidyny i czwartorzędowych związków amoniowych w postaci koncentratu,  zawierający w swoim składzie alkohol, nie zawierający aldehydów, fenoli, chloru, związków tlenowych; preparat o przyjemnym zapachu,  dopuszczony do powierzchni mających kontakt z żywnością; spektrum działania: B (MRSA), F, Tbc, V ( HBV/HIV, HCV/BVDV, Rota, Vaccinia, wirus grypy) w stężeniu 0,5% do 15 min, z możliwością rozszerzenia o wirus Papowa, Noro i Adeno.Wyrób medyczny,opakowanie do 5 litrów. </t>
  </si>
  <si>
    <t>Dystrybutor chusteczek w postaci wiaderka wykonany z polipropylenu o pojemności 5-6 litra, wyposażony w zamykany dozownik na wieczku, ułatwiający wyciąganie pojedynczych chusteczek i zapobiegający ich wysychaniu</t>
  </si>
  <si>
    <t>Suche chusteczki na rolce wykonane z wiskozy lub z mieszaniny wiskozy i poliestru( 50/50), przeznaczone do zalewania różnymi środkami dezynfekującymi o wymiarach 17- 20 cm  x 30 - 40cm, gramatura minimum 50g/m2. Opakowanie - wkład w ilości 200 -  300 chusteczek w rolce, wyrób medyczny.</t>
  </si>
  <si>
    <t>Opaski dziane podtrzymujące wiskozowe z niestrzępiącymi się brzegami, pakowane pojedyńczo w rozmiarze 10cm x 4m., wyrób medyczny.</t>
  </si>
  <si>
    <t>Opaski dziane podtrzymujące wiskozowe z niestrzępiącymi się brzegami, pakowane pojedyńczo w rozmiarze 15cm x 4m., wyrób medyczny.</t>
  </si>
  <si>
    <t>Opaski elastyczne o średniej rozciągliwości 100-300%, z zapinką i niestrzępiącymi się brzegami, pakowane pojedyńczo, w rozmiarze 10cm x 5m., wyrób medyczny.</t>
  </si>
  <si>
    <t>Kompresy gazowe jałowe( 17 nitek), z włókien naturalnych, brzegi składane do wewnątrz, przędza min. tex 15 w., 8 warstwowe, w rozmiarze 5cm x 5cm, pakowane po 3 szt., wyrób medyczny.</t>
  </si>
  <si>
    <t>Kompresy gazowe jałowe( 17 nitek), z włókien naturalnych, brzegi składane do wewnątrz, przędza min. tex 15 w., 8 warstwowe, w rozmiarze10cm x 10 cm, pakowane po 3 szt., wyrób medyczny.</t>
  </si>
  <si>
    <t>Kompresy gazowe niejałowe( 17 nitek), z włókien naturalnych, brzegi składane do wewnątrz, przędza min. tex 15 w., 8 warstwowe, w rozmiarze 7,5cm x 7,5cm, pakowane po 100 szt., wyrób medyczny.</t>
  </si>
  <si>
    <t>Plaster z opatrunkiem włókninowym w  rozmiarze 6cm x 1m., wyrób medyczny.</t>
  </si>
  <si>
    <t>Plaster z opatrunkiem włókninowym w  rozmiarze 8cm x 1m., wyrób medyczny.</t>
  </si>
  <si>
    <t>Maseczki chirurgiczne 3-warstwowe jednorazowego użycia, mocowanie- gumka, wykonane z niepylącej i hypoalergicznej włókniny, pakowanie po 50 sztuk, wyrób medyczny.</t>
  </si>
  <si>
    <t>Ochraniacze na obuwie, fliselinowe lub z foli PE, pasujące na obuwie min. 44 cm, w opakowaniu max. 100 szt., wyrób medyczny.</t>
  </si>
  <si>
    <t>Podchloryn sodu ze stabilizatorem o przedłużonym okresie przydatności. Roztwór ograniczający zapychanie przewodów dozujących i nie działający agresywnie na inne tworzywa. Służący do dezynfekowania powierzchni, wody pitnej i basenowej. Okres przydatności: 6 miesięcy od daty produkcji. Zastosowanie: chlorowanie wody basenowej: dozowanie preparat bezpośrednio z pojemnika lub kanistrów przy użyciu pompy dozującej - opakowanie 35 kg; dezynfekcja wody pitnej: dozowanie pompą i stacją pomiarowo-regulacyjną, bezpośrednio z pojemnika do stężenia 0,3 mg/l wolnego chloru w wodzie; zgodnie z rozporządzeniem Ministra Zdrowia dotyczącym wody przeznaczonej do spożycia - opakowanie 5 kg; dezynfekcja powierzchni mających kontakt z żywnością - opakowanie 5 kg.Wyrób medyczny.</t>
  </si>
  <si>
    <t>Preparat do higienicznej i chirurgicznej dezynfekcji rąk na bazie etanolu (min. 89%), bez zawartości jodu, chlorheksydyny, izopropanolu, fenolu i jego pochodnych. Preparat bezbarwny zawierający substancje nawilżające, pielęgnujące i regenerujące skórę, takie, jak witamina E, pantenol i gliceryna. Higieniczna dezynfekcja rąk zgodnie z normą EN 1500 w ciągu 20s. Spektrum działania: B – 15s., F – 15s., Tbc – 20s., V (HBV, HCV, HIV, Rota, Noro (mysi) – 15s., Adeno, Polio – 2min.). Preparat pasujący do dozowników typu Dermados. Wyrób medyczny, opakowanie 0,5 L. Wykonawca zapewni w trakcie obowiązywania umowy 200 pompek pasujących do ww. opakowań  0,5 L.</t>
  </si>
  <si>
    <t>ZADANIE NR.4</t>
  </si>
  <si>
    <t>CENA JEDN.NETTO</t>
  </si>
  <si>
    <t>opakowanie    5 litrów</t>
  </si>
  <si>
    <t>15.</t>
  </si>
  <si>
    <t>Pojemniki na odpady medyczne, odporne na przekłucie o pojemności 0,2 litra</t>
  </si>
  <si>
    <t>16.</t>
  </si>
  <si>
    <t>Pojemniki na odpady medyczne, odporne na przekłucie o pojemności 0,7 litra</t>
  </si>
  <si>
    <t>Podkład medyczny włókninowy  50 cm x 50 m w kolorze białym, niebieskim  lub zielonym, gramatura minimum 25 g/m2., perforowany co 50 cm., wyrób medyczny.</t>
  </si>
  <si>
    <t xml:space="preserve"> Kwasowy środek do czyszczenia urządzeń do hydroterapii. Skutecznie czyszczący wszystkie powierzchnie w pomieszczeniach sanitarnych odporne na działanie kwasów.  Produkt służący do intensywnego czyszczenia łazienek, pryszniców, basenów, toalet, umywalek itp. Rozpuszczający osady z kamienia wodnego, cementowe i oksydacyjne. Stosowany do rutynowego czyszczenia powierzchni zmywalnych w stężeniu 0,2%. Opakowanie 1litr.</t>
  </si>
  <si>
    <t>Papier toaletowy biały, delikatny,  miękki (rolka min. 30 - 40 mb gramatura minimum 36g/m2)</t>
  </si>
  <si>
    <t>ZADANIE NR 15</t>
  </si>
  <si>
    <r>
      <t>Skoncentrowany , płynny preparat do polepszania efektywności płukania i  nabłyszczania naczyń mytych maszynowo. Preparat  o działaniu w wodzie  o wysokiej twardości (powyżej 15</t>
    </r>
    <r>
      <rPr>
        <sz val="8"/>
        <rFont val="Czcionka tekstu podstawowego"/>
        <charset val="238"/>
      </rPr>
      <t>º</t>
    </r>
    <r>
      <rPr>
        <sz val="8"/>
        <rFont val="Arial Narrow"/>
        <family val="2"/>
        <charset val="238"/>
      </rPr>
      <t>dH) Preparat zawiera w składzie mieszanke niskopieniących środków powierzchniowow czynnych , które zapewnią krótki czas schnięcia naczyń, pozostawia myte powierzchnie bez smucg. w składzie składniki apobiegające osadzaniu kamienia w zmywarce.  Skład: alkohole, C13-15, alkosylowane, kwas cytrynowy, p- kumenosulfonian sodu, alkohol alkilowy alkoksylowany  opakowanie  5L</t>
    </r>
  </si>
  <si>
    <r>
      <t>Preparat do maszynowego mycia naczyń i szkła.  Skoncentrowany alkaliczny detergent zawierający sekwestran. Skuteczny wobec silnyh zabrudzeń. Zawiera niewilelką ilość fosforanów   Postać przejrzysta,  Ph (1%)  12,2, Gęstość (20</t>
    </r>
    <r>
      <rPr>
        <sz val="8"/>
        <rFont val="Czcionka tekstu podstawowego"/>
        <charset val="238"/>
      </rPr>
      <t>º</t>
    </r>
    <r>
      <rPr>
        <sz val="8"/>
        <rFont val="Arial Narrow"/>
        <family val="2"/>
        <charset val="238"/>
      </rPr>
      <t>C)  1,17 g/cm</t>
    </r>
    <r>
      <rPr>
        <sz val="5"/>
        <rFont val="Arial Narrow"/>
        <family val="2"/>
        <charset val="238"/>
      </rPr>
      <t xml:space="preserve"> 3   </t>
    </r>
    <r>
      <rPr>
        <sz val="8"/>
        <rFont val="Arial Narrow"/>
        <family val="2"/>
        <charset val="238"/>
      </rPr>
      <t xml:space="preserve"> Zawiera sól czterosodowa kwasu 1-hydroksyetylidenodwufosfonowego, wodorotlenek sodu. Opakowanie 20 l</t>
    </r>
  </si>
  <si>
    <t>Preparat do stosowania w piecach wypsazonych w zintegrowany system czyszczący.  Środek czyszczący wnętrz pieca w wysokiej jak i  zimnej temperaturze. Przeznaczony do usowania uporczywgo brudu i tłuszczu. Przeznaczony do  czyszczenia procesowego.</t>
  </si>
  <si>
    <t>3. Wskazówka dla Wykonawców dokonujących obliczeń w programie Excel:  w celu obliczenia ceny jednostkowej brutto oraz wartości brutto przy użyciu poniższego formularza posiadającego zapisane formuły automatycznie dokonujące obliczeń, wystarczy wpisać w kolumnę "CENA JEDNOSTKOWA NETTO" odpowiednią wartość  i wcisnąć enter. Program automatycznie wstawi odpowiednie wartości w poszczególne komórki. Otrzymane wartości należy przenieść do Formularza Ofertowego stanowiącego Załącznik nr 2 do SWZ.</t>
  </si>
  <si>
    <t xml:space="preserve">5. Zamawiający wymaga od Wykonawcy wypełnienia wszystkich rubryk niniejszego Arkusza kalkulacyjnego określającego cenę oferty. Brak wpisu skutkować będzie odrzuceniem oferty na podstawie art. 226 ust. 1 pkt 5 ustawy Pzp, gdyż Zamawiający odrzuca ofertę, jeżeli jej treść jest niezgodna z warunkami zamówienia.
</t>
  </si>
  <si>
    <t>6. Niniejszy arkusz należy wypełnić oraz opatrzyć kwalifikowanym podpisem elektronicznym lub podpisem zaufanym lub podpisem osobistym Wykonawcy lub osoby/osób uprawnionej/ych do występowania w jego imieniu</t>
  </si>
  <si>
    <t xml:space="preserve">1. Wykonawca oblicza cenę zamówienia w niniejszym Załączniku poprzez przemnożenie ilości planowanej przez Zamawiającego przez cenę jednostkową netto i tak obliczoną wartość wpisuje w rubrykę WARTOŚĆ NETTO, następnie zwiększa cenę jednostkową netto o stawkę podatku VAT i otrzymaną wartość wpisuje w rubrykę CENA JEDNOSTKOWA BRUTTO, którą to mnoży przez ilość pozostającą w zainteresowaniu Zamawiającego i wynik wpisuje w rubrykę WARTOŚĆ BRUTTO. Aby otrzymać wartość netto i brutto realizowanego zamówienia należy podsumować odpowiednio wszystkie wiersze kolumny WARTOŚĆ NETTO, wszystkie wiersze kolumny WARTOŚĆ BRUTTO i tak otrzymane wyniki wpisać cyframi do Formularza Ofertowego stanowiącego Załącznik nr 2 do SWZ . Cena zamówienia podstawowego będzie brana pod uwagę przy dokonywaniu oceny ofert. </t>
  </si>
  <si>
    <t>OBLICZENIE CENY ZAMÓWIENIA PODSTAWOWEGO</t>
  </si>
  <si>
    <t>PODATEK VAT =</t>
  </si>
  <si>
    <t>OBLICZENIE CENY ZAMÓWIENIA Z UWZGLĘDNIENIEM OPCJI (30% WARTOŚCI ZAMÓWIENIA PODSTAWOWEGO)</t>
  </si>
  <si>
    <t xml:space="preserve">WARTOŚĆ 24-MESIĘCZNA NETTO WYKONAWCY (SZACUNKOWE WYNAGRODZENIE NETTO WYKONAWCY) = </t>
  </si>
  <si>
    <t xml:space="preserve">WARTOŚĆ 24-MESIĘCZNA BRUTTO WYKONAWCY (SZACUNKOWE WYNAGRODZENIE BRUTTO WYKONAWCY) =   </t>
  </si>
  <si>
    <t xml:space="preserve">WARTOŚĆ 24-MESIĘCZNA NETTO WYKONAWCY = </t>
  </si>
  <si>
    <t xml:space="preserve">WARTOŚĆ 24-MESIĘCZNA BRUTTO WYKONAWCY = 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</si>
  <si>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3.01 do SWZ</t>
  </si>
  <si>
    <t>Zamówienie podstawowe</t>
  </si>
  <si>
    <t>Zamówienie z uwzględnieniem prawa opcji (30%)</t>
  </si>
  <si>
    <t>Cena netto oferty (szacunkowe wynagrodzenie netto za realizację przedmiotu zamówienia)</t>
  </si>
  <si>
    <t>[PLN]</t>
  </si>
  <si>
    <t>Kwota VAT liczona od ceny  netto oferty</t>
  </si>
  <si>
    <t>Cena brutto oferty</t>
  </si>
  <si>
    <t>(szacunkowe wynagrodzenie brutto za realizację przedmiotu zamówienia)</t>
  </si>
  <si>
    <t>Kwota VAT liczona od ceny  netto oferty z uwzględnieniem prawa opcji</t>
  </si>
  <si>
    <t>NR zadania</t>
  </si>
  <si>
    <t>L. p.</t>
  </si>
  <si>
    <t>Cena netto oferty (szacunkowe wynagrodzenie netto za realizację przedmiotu zamówienia                     z uwzględnieniem prawa opcji)</t>
  </si>
  <si>
    <t>(szacunkowe wynagrodzenie brutto za realizację przedmiotu zamówienia                      z uwzględnieniem prawa opcji))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</si>
  <si>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Załącznik Nr 3.13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</si>
  <si>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3.14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</si>
  <si>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3.15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</si>
  <si>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Załącznik Nr 3.10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</si>
  <si>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3.09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</si>
  <si>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3.08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</si>
  <si>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Załącznik Nr 3.06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</si>
  <si>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Załącznik Nr 3.05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</si>
  <si>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3.04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</si>
  <si>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3.03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</si>
  <si>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3.02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</si>
  <si>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3.11 do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</si>
  <si>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3.12 SWZ</t>
  </si>
  <si>
    <t>CRR-241.05.2025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3.07 do SWZ</t>
  </si>
  <si>
    <t>Mydło w płynie, zapachowe, białe, op. 5 l</t>
  </si>
  <si>
    <t>Ścierka gąbczasta, gruba ( 15x15) , opakowanie 5 szt.</t>
  </si>
  <si>
    <t>Profesjonalny olejek zapachowy o długotrwałym intensywnym działaniu. Przeznaczony do wszystkich pomieszczeń: toalet, łazienek, pokoi, restauracji, biur, korytarzy, poczekalni, autokarów, samochodów, klubów, dyskotek itp. Skutecznie likwidujący wszelkie nieprzyjemne zapachy, np.: z wc, kanalizacji, po papierosach, zwierzętach, resztkach organicznych, subst. chemicznych, ropopochodnych itd. Pozostawiający przyjemny zapach perfum kilkakrotnie dłużej niż inne odświeżacze (przez minimum 1-2 dni).Nietoksyczny. Nie uczulający. Posiadający właściwości dezynfekujące.  Najwyższa jakość. Opakowanie 0,5-1 l z rozpylaczem typu KALA CHANTI lub równoważny</t>
  </si>
  <si>
    <t>CRR-241.05.2025                                                                                                                                                   Załącznik Nr 3 do SWZ</t>
  </si>
  <si>
    <t>Rękawice niesterylne nitrylowe, bezpudrowe z rolowanym mankietem, wytrzymałe na rozerwanie i rozciąganie, grubość na palcuna pojedyńczejściance minimum 0,08mm, dlugość minimum 240mm, AQL1,5, opakowanie maksymalne 100 szt. rozmiar S, wyrób medyczny.</t>
  </si>
  <si>
    <t>Rękawice niesterylne nitrylowe, bezpudrowe z rolowanym mankietem, wytrzymałe na rozerwanie i rozciąganie, grubość na palcuna pojedyńczejściance minimum 0,08mm, dlugość minimum 240mm, AQL1,5, opakowanie maksymalne 100 szt. rozmiar M, wyrób medyczny.</t>
  </si>
  <si>
    <t>Rękawice niesterylne nitrylowe, bezpudrowe z rolowanym mankietem, wytrzymałe na rozerwanie i rozciąganie, grubość na palcuna pojedyńczejściance minimum 0,08mm, dlugość minimum 240mm, AQL1,5, opakowanie maksymalne 100 szt. rozmiar L, wyrób medyczny.</t>
  </si>
  <si>
    <t>Rękawice niesterylne nitrylowe, bezpudrowe z rolowanym mankietem, wytrzymałe na rozerwanie i rozciąganie, grubość na palcuna pojedyńczejściance minimum 0,08mm, dlugość minimum 240mm, AQL1,5, opakowanie maksymalne 100 szt. rozmiar XL, wyrób medyczny.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</si>
</sst>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&quot; zł&quot;"/>
    <numFmt numFmtId="165" formatCode="#,##0.00_ ;[Red]\-#,##0.00\ "/>
  </numFmts>
  <fonts count="32"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8"/>
      <name val="Arial Narrow"/>
      <family val="2"/>
      <charset val="238"/>
    </font>
    <font>
      <sz val="8"/>
      <name val="Arial Narrow"/>
      <family val="2"/>
      <charset val="238"/>
    </font>
    <font>
      <b/>
      <sz val="2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9"/>
      <name val="Arial Narrow"/>
      <family val="2"/>
      <charset val="238"/>
    </font>
    <font>
      <sz val="7"/>
      <name val="Arial Narrow"/>
      <family val="2"/>
      <charset val="238"/>
    </font>
    <font>
      <i/>
      <sz val="9"/>
      <name val="Arial Narrow"/>
      <family val="2"/>
      <charset val="238"/>
    </font>
    <font>
      <i/>
      <sz val="7"/>
      <name val="Arial Narrow"/>
      <family val="2"/>
      <charset val="238"/>
    </font>
    <font>
      <sz val="8"/>
      <color rgb="FF000000"/>
      <name val="Arial Narrow"/>
      <family val="2"/>
      <charset val="238"/>
    </font>
    <font>
      <b/>
      <sz val="7"/>
      <name val="Arial Narrow"/>
      <family val="2"/>
      <charset val="238"/>
    </font>
    <font>
      <sz val="10"/>
      <name val="Arial"/>
      <family val="2"/>
      <charset val="238"/>
    </font>
    <font>
      <sz val="8"/>
      <name val="Czcionka tekstu podstawowego"/>
      <charset val="238"/>
    </font>
    <font>
      <sz val="5"/>
      <name val="Arial Narrow"/>
      <family val="2"/>
      <charset val="238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sz val="11"/>
      <name val="Arial Narrow"/>
      <family val="2"/>
      <charset val="238"/>
    </font>
    <font>
      <sz val="6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6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49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0" fillId="0" borderId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right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164" fontId="11" fillId="0" borderId="2" xfId="0" applyNumberFormat="1" applyFont="1" applyBorder="1"/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right" vertical="center" wrapText="1"/>
    </xf>
    <xf numFmtId="0" fontId="7" fillId="6" borderId="4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6" borderId="2" xfId="0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5" fontId="7" fillId="0" borderId="2" xfId="0" applyNumberFormat="1" applyFont="1" applyBorder="1" applyAlignment="1">
      <alignment horizontal="righ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2" fillId="0" borderId="14" xfId="0" applyFont="1" applyBorder="1"/>
    <xf numFmtId="0" fontId="6" fillId="0" borderId="14" xfId="0" applyFont="1" applyBorder="1" applyAlignment="1">
      <alignment vertical="center"/>
    </xf>
    <xf numFmtId="0" fontId="11" fillId="0" borderId="5" xfId="0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7" fillId="6" borderId="3" xfId="0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0" borderId="14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0" borderId="0" xfId="0" applyFont="1"/>
    <xf numFmtId="0" fontId="19" fillId="2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7" fillId="0" borderId="13" xfId="0" applyFont="1" applyBorder="1"/>
    <xf numFmtId="0" fontId="12" fillId="0" borderId="13" xfId="0" applyFont="1" applyBorder="1"/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justify" vertical="top" wrapText="1"/>
    </xf>
    <xf numFmtId="0" fontId="17" fillId="2" borderId="0" xfId="0" applyFont="1" applyFill="1" applyAlignment="1">
      <alignment horizontal="center" vertical="center" wrapText="1"/>
    </xf>
    <xf numFmtId="0" fontId="24" fillId="0" borderId="0" xfId="1" applyFont="1" applyAlignment="1">
      <alignment vertical="justify" wrapText="1"/>
    </xf>
    <xf numFmtId="0" fontId="25" fillId="0" borderId="0" xfId="0" applyFont="1" applyAlignment="1">
      <alignment vertical="center" wrapText="1"/>
    </xf>
    <xf numFmtId="0" fontId="24" fillId="3" borderId="0" xfId="1" applyFont="1" applyFill="1" applyAlignment="1">
      <alignment vertical="justify" wrapText="1"/>
    </xf>
    <xf numFmtId="0" fontId="23" fillId="0" borderId="0" xfId="0" applyFont="1"/>
    <xf numFmtId="0" fontId="24" fillId="0" borderId="0" xfId="1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right" vertical="center"/>
    </xf>
    <xf numFmtId="164" fontId="28" fillId="0" borderId="0" xfId="0" applyNumberFormat="1" applyFont="1" applyAlignment="1">
      <alignment horizontal="right" vertical="center"/>
    </xf>
    <xf numFmtId="0" fontId="29" fillId="0" borderId="16" xfId="0" applyFont="1" applyBorder="1" applyAlignment="1">
      <alignment horizontal="center" vertical="center" wrapText="1"/>
    </xf>
    <xf numFmtId="0" fontId="0" fillId="0" borderId="16" xfId="0" applyBorder="1"/>
    <xf numFmtId="0" fontId="0" fillId="0" borderId="16" xfId="0" applyBorder="1" applyAlignment="1">
      <alignment horizontal="center" vertical="center"/>
    </xf>
    <xf numFmtId="165" fontId="0" fillId="0" borderId="16" xfId="0" applyNumberFormat="1" applyBorder="1"/>
    <xf numFmtId="0" fontId="31" fillId="0" borderId="16" xfId="0" applyFont="1" applyBorder="1" applyAlignment="1">
      <alignment horizontal="center" vertical="center" wrapText="1"/>
    </xf>
    <xf numFmtId="165" fontId="3" fillId="0" borderId="16" xfId="0" applyNumberFormat="1" applyFont="1" applyBorder="1"/>
    <xf numFmtId="0" fontId="3" fillId="0" borderId="0" xfId="0" applyFont="1"/>
    <xf numFmtId="165" fontId="3" fillId="0" borderId="0" xfId="0" applyNumberFormat="1" applyFont="1"/>
    <xf numFmtId="0" fontId="9" fillId="6" borderId="2" xfId="0" applyFont="1" applyFill="1" applyBorder="1" applyAlignment="1">
      <alignment horizontal="center" vertical="center" wrapText="1"/>
    </xf>
    <xf numFmtId="49" fontId="14" fillId="7" borderId="2" xfId="0" applyNumberFormat="1" applyFont="1" applyFill="1" applyBorder="1" applyAlignment="1">
      <alignment horizontal="center" vertical="center" wrapText="1"/>
    </xf>
    <xf numFmtId="49" fontId="7" fillId="7" borderId="4" xfId="0" applyNumberFormat="1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165" fontId="7" fillId="10" borderId="2" xfId="0" applyNumberFormat="1" applyFont="1" applyFill="1" applyBorder="1" applyAlignment="1">
      <alignment horizontal="right" vertical="center" wrapText="1"/>
    </xf>
    <xf numFmtId="165" fontId="7" fillId="9" borderId="2" xfId="0" applyNumberFormat="1" applyFont="1" applyFill="1" applyBorder="1" applyAlignment="1">
      <alignment horizontal="right" vertical="center" wrapText="1"/>
    </xf>
    <xf numFmtId="164" fontId="7" fillId="10" borderId="2" xfId="0" applyNumberFormat="1" applyFont="1" applyFill="1" applyBorder="1" applyAlignment="1">
      <alignment horizontal="right" vertical="center" wrapText="1"/>
    </xf>
    <xf numFmtId="164" fontId="14" fillId="10" borderId="2" xfId="0" applyNumberFormat="1" applyFont="1" applyFill="1" applyBorder="1" applyAlignment="1">
      <alignment horizontal="right" vertical="center" wrapText="1"/>
    </xf>
    <xf numFmtId="164" fontId="7" fillId="10" borderId="3" xfId="0" applyNumberFormat="1" applyFont="1" applyFill="1" applyBorder="1" applyAlignment="1">
      <alignment horizontal="right" vertical="center" wrapText="1"/>
    </xf>
    <xf numFmtId="8" fontId="7" fillId="9" borderId="2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8" fontId="11" fillId="0" borderId="15" xfId="0" applyNumberFormat="1" applyFont="1" applyBorder="1" applyAlignment="1">
      <alignment horizontal="center" vertical="center"/>
    </xf>
    <xf numFmtId="165" fontId="7" fillId="10" borderId="3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4" fillId="0" borderId="0" xfId="1" applyFont="1" applyAlignment="1">
      <alignment horizontal="left" vertical="justify" wrapText="1"/>
    </xf>
    <xf numFmtId="0" fontId="24" fillId="3" borderId="0" xfId="1" applyFont="1" applyFill="1" applyAlignment="1">
      <alignment horizontal="left" vertical="justify" wrapText="1"/>
    </xf>
    <xf numFmtId="0" fontId="8" fillId="4" borderId="0" xfId="0" applyFont="1" applyFill="1" applyAlignment="1">
      <alignment horizontal="center" vertical="center"/>
    </xf>
    <xf numFmtId="0" fontId="24" fillId="0" borderId="0" xfId="1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</cellXfs>
  <cellStyles count="2">
    <cellStyle name="Normalny" xfId="0" builtinId="0"/>
    <cellStyle name="Normalny 2" xfId="1" xr:uid="{3B614879-FB45-4DF4-8825-37744D18843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opLeftCell="A16" zoomScale="177" zoomScaleNormal="177" workbookViewId="0">
      <selection activeCell="C10" sqref="C10"/>
    </sheetView>
  </sheetViews>
  <sheetFormatPr defaultRowHeight="12.75"/>
  <cols>
    <col min="1" max="1" width="4.28515625" customWidth="1"/>
    <col min="2" max="2" width="20.7109375" customWidth="1"/>
    <col min="3" max="3" width="11" bestFit="1" customWidth="1"/>
    <col min="4" max="4" width="10" customWidth="1"/>
    <col min="5" max="6" width="11" bestFit="1" customWidth="1"/>
    <col min="7" max="7" width="10" bestFit="1" customWidth="1"/>
    <col min="8" max="8" width="11" bestFit="1" customWidth="1"/>
  </cols>
  <sheetData>
    <row r="1" spans="1:10" ht="12.75" customHeight="1">
      <c r="A1" s="132" t="s">
        <v>158</v>
      </c>
      <c r="B1" s="132"/>
      <c r="C1" s="132"/>
      <c r="D1" s="132"/>
      <c r="E1" s="132"/>
      <c r="F1" s="132"/>
      <c r="G1" s="132"/>
      <c r="H1" s="132"/>
      <c r="I1" s="102"/>
      <c r="J1" s="102"/>
    </row>
    <row r="2" spans="1:10" ht="12.75" customHeight="1">
      <c r="A2" s="133" t="s">
        <v>138</v>
      </c>
      <c r="B2" s="133" t="s">
        <v>137</v>
      </c>
      <c r="C2" s="134" t="s">
        <v>129</v>
      </c>
      <c r="D2" s="134"/>
      <c r="E2" s="134"/>
      <c r="F2" s="134" t="s">
        <v>130</v>
      </c>
      <c r="G2" s="134"/>
      <c r="H2" s="134"/>
      <c r="I2" s="102"/>
      <c r="J2" s="102"/>
    </row>
    <row r="3" spans="1:10" ht="12.75" customHeight="1">
      <c r="A3" s="133"/>
      <c r="B3" s="133"/>
      <c r="C3" s="135" t="s">
        <v>131</v>
      </c>
      <c r="D3" s="135" t="s">
        <v>133</v>
      </c>
      <c r="E3" s="106" t="s">
        <v>134</v>
      </c>
      <c r="F3" s="135" t="s">
        <v>139</v>
      </c>
      <c r="G3" s="135" t="s">
        <v>136</v>
      </c>
      <c r="H3" s="106" t="s">
        <v>134</v>
      </c>
      <c r="I3" s="102"/>
      <c r="J3" s="102"/>
    </row>
    <row r="4" spans="1:10" ht="57.75">
      <c r="A4" s="133"/>
      <c r="B4" s="133"/>
      <c r="C4" s="135"/>
      <c r="D4" s="135"/>
      <c r="E4" s="106" t="s">
        <v>135</v>
      </c>
      <c r="F4" s="135"/>
      <c r="G4" s="135"/>
      <c r="H4" s="106" t="s">
        <v>140</v>
      </c>
      <c r="I4" s="102"/>
      <c r="J4" s="102"/>
    </row>
    <row r="5" spans="1:10">
      <c r="A5" s="133"/>
      <c r="B5" s="133"/>
      <c r="C5" s="106" t="s">
        <v>132</v>
      </c>
      <c r="D5" s="106" t="s">
        <v>132</v>
      </c>
      <c r="E5" s="106" t="s">
        <v>132</v>
      </c>
      <c r="F5" s="106" t="s">
        <v>132</v>
      </c>
      <c r="G5" s="106" t="s">
        <v>132</v>
      </c>
      <c r="H5" s="106" t="s">
        <v>132</v>
      </c>
      <c r="I5" s="102"/>
      <c r="J5" s="102"/>
    </row>
    <row r="6" spans="1:10" ht="12.75" customHeight="1">
      <c r="A6" s="110">
        <v>1</v>
      </c>
      <c r="B6" s="110">
        <v>2</v>
      </c>
      <c r="C6" s="110">
        <v>3</v>
      </c>
      <c r="D6" s="110">
        <v>4</v>
      </c>
      <c r="E6" s="110">
        <v>5</v>
      </c>
      <c r="F6" s="110">
        <v>6</v>
      </c>
      <c r="G6" s="110">
        <v>7</v>
      </c>
      <c r="H6" s="110">
        <v>8</v>
      </c>
      <c r="I6" s="102"/>
      <c r="J6" s="102"/>
    </row>
    <row r="7" spans="1:10" ht="15" customHeight="1">
      <c r="A7" s="107">
        <v>1</v>
      </c>
      <c r="B7" s="108" t="str">
        <f>'Zadanie nr 1'!A7</f>
        <v>ZADANIE NR 1</v>
      </c>
      <c r="C7" s="109">
        <f>'Zadanie nr 1'!G11</f>
        <v>0</v>
      </c>
      <c r="D7" s="109">
        <f t="shared" ref="D7:D21" si="0">E7-C7</f>
        <v>0</v>
      </c>
      <c r="E7" s="109">
        <f>'Zadanie nr 1'!J10</f>
        <v>0</v>
      </c>
      <c r="F7" s="109">
        <f t="shared" ref="F7:F21" si="1">ROUND(C7*1.3,2)</f>
        <v>0</v>
      </c>
      <c r="G7" s="109">
        <f>H7-F7</f>
        <v>0</v>
      </c>
      <c r="H7" s="109">
        <f t="shared" ref="H7:H21" si="2">ROUND(E7*1.3,2)</f>
        <v>0</v>
      </c>
    </row>
    <row r="8" spans="1:10" ht="15" customHeight="1">
      <c r="A8" s="107">
        <v>2</v>
      </c>
      <c r="B8" s="108" t="str">
        <f>'Zadanie nr 2'!A7</f>
        <v>ZADANIE NR 2</v>
      </c>
      <c r="C8" s="109">
        <f>'Zadanie nr 2'!G14</f>
        <v>0</v>
      </c>
      <c r="D8" s="109">
        <f t="shared" si="0"/>
        <v>0</v>
      </c>
      <c r="E8" s="109">
        <f>'Zadanie nr 2'!J14</f>
        <v>0</v>
      </c>
      <c r="F8" s="109">
        <f t="shared" si="1"/>
        <v>0</v>
      </c>
      <c r="G8" s="109">
        <f t="shared" ref="G8:G21" si="3">H8-F8</f>
        <v>0</v>
      </c>
      <c r="H8" s="109">
        <f t="shared" si="2"/>
        <v>0</v>
      </c>
    </row>
    <row r="9" spans="1:10" ht="15" customHeight="1">
      <c r="A9" s="107">
        <v>3</v>
      </c>
      <c r="B9" s="108" t="str">
        <f>'Zadanie nr 3'!A7</f>
        <v>ZADANIE NR 3</v>
      </c>
      <c r="C9" s="109">
        <f>'Zadanie nr 3'!G11</f>
        <v>0</v>
      </c>
      <c r="D9" s="109">
        <f t="shared" si="0"/>
        <v>0</v>
      </c>
      <c r="E9" s="109">
        <f>'Zadanie nr 3'!J11</f>
        <v>0</v>
      </c>
      <c r="F9" s="109">
        <f t="shared" si="1"/>
        <v>0</v>
      </c>
      <c r="G9" s="109">
        <f t="shared" si="3"/>
        <v>0</v>
      </c>
      <c r="H9" s="109">
        <f t="shared" si="2"/>
        <v>0</v>
      </c>
    </row>
    <row r="10" spans="1:10" ht="15" customHeight="1">
      <c r="A10" s="107">
        <v>4</v>
      </c>
      <c r="B10" s="108" t="str">
        <f>'Zadanie nr 4'!A7</f>
        <v>ZADANIE NR.4</v>
      </c>
      <c r="C10" s="109">
        <f>'Zadanie nr 4'!G11</f>
        <v>0</v>
      </c>
      <c r="D10" s="109">
        <f t="shared" si="0"/>
        <v>0</v>
      </c>
      <c r="E10" s="109">
        <f>'Zadanie nr 4'!J11</f>
        <v>0</v>
      </c>
      <c r="F10" s="109">
        <f t="shared" si="1"/>
        <v>0</v>
      </c>
      <c r="G10" s="109">
        <f t="shared" si="3"/>
        <v>0</v>
      </c>
      <c r="H10" s="109">
        <f t="shared" si="2"/>
        <v>0</v>
      </c>
    </row>
    <row r="11" spans="1:10" ht="15" customHeight="1">
      <c r="A11" s="107">
        <v>5</v>
      </c>
      <c r="B11" s="108" t="str">
        <f>'Zadanie nr 5'!A7</f>
        <v>ZADANIE NR 5</v>
      </c>
      <c r="C11" s="109">
        <f>'Zadanie nr 5'!G12</f>
        <v>0</v>
      </c>
      <c r="D11" s="109">
        <f t="shared" si="0"/>
        <v>0</v>
      </c>
      <c r="E11" s="109">
        <f>'Zadanie nr 5'!J12</f>
        <v>0</v>
      </c>
      <c r="F11" s="109">
        <f t="shared" si="1"/>
        <v>0</v>
      </c>
      <c r="G11" s="109">
        <f t="shared" si="3"/>
        <v>0</v>
      </c>
      <c r="H11" s="109">
        <f t="shared" si="2"/>
        <v>0</v>
      </c>
    </row>
    <row r="12" spans="1:10" ht="15" customHeight="1">
      <c r="A12" s="107">
        <v>6</v>
      </c>
      <c r="B12" s="108" t="str">
        <f>'Zadanie nr 6'!A7</f>
        <v>ZADANIE NR 6</v>
      </c>
      <c r="C12" s="109">
        <f>'Zadanie nr 6'!G14</f>
        <v>0</v>
      </c>
      <c r="D12" s="109">
        <f t="shared" si="0"/>
        <v>0</v>
      </c>
      <c r="E12" s="109">
        <f>'Zadanie nr 6'!J14</f>
        <v>0</v>
      </c>
      <c r="F12" s="109">
        <f t="shared" si="1"/>
        <v>0</v>
      </c>
      <c r="G12" s="109">
        <f t="shared" si="3"/>
        <v>0</v>
      </c>
      <c r="H12" s="109">
        <f t="shared" si="2"/>
        <v>0</v>
      </c>
    </row>
    <row r="13" spans="1:10" ht="15" customHeight="1">
      <c r="A13" s="107">
        <v>7</v>
      </c>
      <c r="B13" s="108" t="str">
        <f>'Zadanie nr 7'!A7</f>
        <v>ZADANIE NR 7</v>
      </c>
      <c r="C13" s="109">
        <f>'Zadanie nr 7'!G22</f>
        <v>0</v>
      </c>
      <c r="D13" s="109">
        <f t="shared" si="0"/>
        <v>0</v>
      </c>
      <c r="E13" s="109">
        <f>'Zadanie nr 7'!J22</f>
        <v>0</v>
      </c>
      <c r="F13" s="109">
        <f t="shared" si="1"/>
        <v>0</v>
      </c>
      <c r="G13" s="109">
        <f t="shared" si="3"/>
        <v>0</v>
      </c>
      <c r="H13" s="109">
        <f t="shared" si="2"/>
        <v>0</v>
      </c>
    </row>
    <row r="14" spans="1:10" ht="15" customHeight="1">
      <c r="A14" s="107">
        <v>8</v>
      </c>
      <c r="B14" s="108" t="str">
        <f>'Zadanie nr 8'!A7</f>
        <v>ZADANIE NR 8</v>
      </c>
      <c r="C14" s="109">
        <f>'Zadanie nr 8'!G11</f>
        <v>0</v>
      </c>
      <c r="D14" s="109">
        <f t="shared" si="0"/>
        <v>0</v>
      </c>
      <c r="E14" s="109">
        <f>'Zadanie nr 8'!J11</f>
        <v>0</v>
      </c>
      <c r="F14" s="109">
        <f t="shared" si="1"/>
        <v>0</v>
      </c>
      <c r="G14" s="109">
        <f t="shared" si="3"/>
        <v>0</v>
      </c>
      <c r="H14" s="109">
        <f t="shared" si="2"/>
        <v>0</v>
      </c>
    </row>
    <row r="15" spans="1:10" ht="15" customHeight="1">
      <c r="A15" s="107">
        <v>9</v>
      </c>
      <c r="B15" s="108" t="str">
        <f>'Zadanie nr 9 '!A7</f>
        <v>ZADANIE NR 9</v>
      </c>
      <c r="C15" s="109">
        <f>'Zadanie nr 9 '!G11</f>
        <v>0</v>
      </c>
      <c r="D15" s="109">
        <f t="shared" si="0"/>
        <v>0</v>
      </c>
      <c r="E15" s="109">
        <f>'Zadanie nr 9 '!J11</f>
        <v>0</v>
      </c>
      <c r="F15" s="109">
        <f t="shared" si="1"/>
        <v>0</v>
      </c>
      <c r="G15" s="109">
        <f t="shared" si="3"/>
        <v>0</v>
      </c>
      <c r="H15" s="109">
        <f t="shared" si="2"/>
        <v>0</v>
      </c>
    </row>
    <row r="16" spans="1:10" ht="15" customHeight="1">
      <c r="A16" s="107">
        <v>10</v>
      </c>
      <c r="B16" s="108" t="str">
        <f>'Zadanie nr 10'!A7</f>
        <v>ZADANIE NR 10</v>
      </c>
      <c r="C16" s="109">
        <f>'Zadanie nr 10'!G12</f>
        <v>0</v>
      </c>
      <c r="D16" s="109">
        <f t="shared" si="0"/>
        <v>0</v>
      </c>
      <c r="E16" s="109">
        <f>'Zadanie nr 10'!J12</f>
        <v>0</v>
      </c>
      <c r="F16" s="109">
        <f t="shared" si="1"/>
        <v>0</v>
      </c>
      <c r="G16" s="109">
        <f t="shared" si="3"/>
        <v>0</v>
      </c>
      <c r="H16" s="109">
        <f t="shared" si="2"/>
        <v>0</v>
      </c>
    </row>
    <row r="17" spans="1:8" ht="15" customHeight="1">
      <c r="A17" s="107">
        <v>11</v>
      </c>
      <c r="B17" s="108" t="str">
        <f>'Zadanie nr 11'!A7</f>
        <v>ZADANIE NR 11</v>
      </c>
      <c r="C17" s="109">
        <f>'Zadanie nr 11'!G11</f>
        <v>0</v>
      </c>
      <c r="D17" s="109">
        <f t="shared" si="0"/>
        <v>0</v>
      </c>
      <c r="E17" s="109">
        <f>'Zadanie nr 11'!J11</f>
        <v>0</v>
      </c>
      <c r="F17" s="109">
        <f t="shared" si="1"/>
        <v>0</v>
      </c>
      <c r="G17" s="109">
        <f t="shared" si="3"/>
        <v>0</v>
      </c>
      <c r="H17" s="109">
        <f t="shared" si="2"/>
        <v>0</v>
      </c>
    </row>
    <row r="18" spans="1:8" ht="15" customHeight="1">
      <c r="A18" s="107">
        <v>12</v>
      </c>
      <c r="B18" s="108" t="str">
        <f>'Zadanie nr 12'!A7</f>
        <v>ZADANIE NR 12</v>
      </c>
      <c r="C18" s="109">
        <f>'Zadanie nr 12'!G16</f>
        <v>0</v>
      </c>
      <c r="D18" s="109">
        <f t="shared" si="0"/>
        <v>0</v>
      </c>
      <c r="E18" s="109">
        <f>'Zadanie nr 12'!J16</f>
        <v>0</v>
      </c>
      <c r="F18" s="109">
        <f t="shared" si="1"/>
        <v>0</v>
      </c>
      <c r="G18" s="109">
        <f t="shared" si="3"/>
        <v>0</v>
      </c>
      <c r="H18" s="109">
        <f t="shared" si="2"/>
        <v>0</v>
      </c>
    </row>
    <row r="19" spans="1:8" ht="15" customHeight="1">
      <c r="A19" s="107">
        <v>13</v>
      </c>
      <c r="B19" s="108" t="str">
        <f>'Zadanie nr 13'!A7</f>
        <v>ZADANIE NR 13</v>
      </c>
      <c r="C19" s="109">
        <f>'Zadanie nr 13'!G24</f>
        <v>0</v>
      </c>
      <c r="D19" s="109">
        <f t="shared" si="0"/>
        <v>0</v>
      </c>
      <c r="E19" s="109">
        <f>'Zadanie nr 13'!J24</f>
        <v>0</v>
      </c>
      <c r="F19" s="109">
        <f t="shared" si="1"/>
        <v>0</v>
      </c>
      <c r="G19" s="109">
        <f t="shared" si="3"/>
        <v>0</v>
      </c>
      <c r="H19" s="109">
        <f t="shared" si="2"/>
        <v>0</v>
      </c>
    </row>
    <row r="20" spans="1:8" ht="15" customHeight="1">
      <c r="A20" s="107">
        <v>14</v>
      </c>
      <c r="B20" s="108" t="str">
        <f>'Zadanie nr 14'!A7</f>
        <v>ZADANIE NR 14</v>
      </c>
      <c r="C20" s="109">
        <f>'Zadanie nr 14'!G20</f>
        <v>0</v>
      </c>
      <c r="D20" s="109">
        <f t="shared" si="0"/>
        <v>0</v>
      </c>
      <c r="E20" s="109">
        <f>'Zadanie nr 14'!J20</f>
        <v>0</v>
      </c>
      <c r="F20" s="109">
        <f t="shared" si="1"/>
        <v>0</v>
      </c>
      <c r="G20" s="109">
        <f t="shared" si="3"/>
        <v>0</v>
      </c>
      <c r="H20" s="109">
        <f t="shared" si="2"/>
        <v>0</v>
      </c>
    </row>
    <row r="21" spans="1:8" ht="15" customHeight="1">
      <c r="A21" s="107">
        <v>15</v>
      </c>
      <c r="B21" s="108" t="str">
        <f>'Zadanie nr 15'!A7</f>
        <v>ZADANIE NR 15</v>
      </c>
      <c r="C21" s="109">
        <f>'Zadanie nr 15'!G13</f>
        <v>0</v>
      </c>
      <c r="D21" s="109">
        <f t="shared" si="0"/>
        <v>0</v>
      </c>
      <c r="E21" s="109">
        <f>'Zadanie nr 15'!J13</f>
        <v>0</v>
      </c>
      <c r="F21" s="109">
        <f t="shared" si="1"/>
        <v>0</v>
      </c>
      <c r="G21" s="109">
        <f t="shared" si="3"/>
        <v>0</v>
      </c>
      <c r="H21" s="109">
        <f t="shared" si="2"/>
        <v>0</v>
      </c>
    </row>
    <row r="22" spans="1:8">
      <c r="A22" s="136" t="s">
        <v>8</v>
      </c>
      <c r="B22" s="137"/>
      <c r="C22" s="111">
        <f>SUM(C7:C21)</f>
        <v>0</v>
      </c>
      <c r="D22" s="111">
        <f t="shared" ref="D22:H22" si="4">SUM(D7:D21)</f>
        <v>0</v>
      </c>
      <c r="E22" s="111">
        <f t="shared" si="4"/>
        <v>0</v>
      </c>
      <c r="F22" s="111">
        <f t="shared" si="4"/>
        <v>0</v>
      </c>
      <c r="G22" s="111">
        <f t="shared" si="4"/>
        <v>0</v>
      </c>
      <c r="H22" s="111">
        <f t="shared" si="4"/>
        <v>0</v>
      </c>
    </row>
    <row r="23" spans="1:8" ht="18.75" customHeight="1">
      <c r="A23" s="112"/>
      <c r="B23" s="112"/>
      <c r="C23" s="113"/>
      <c r="D23" s="113"/>
      <c r="E23" s="113"/>
      <c r="F23" s="113"/>
      <c r="G23" s="113"/>
      <c r="H23" s="113"/>
    </row>
    <row r="24" spans="1:8" ht="15.75">
      <c r="A24" s="131" t="s">
        <v>9</v>
      </c>
      <c r="B24" s="131"/>
      <c r="C24" s="11"/>
      <c r="D24" s="11"/>
      <c r="E24" s="11"/>
      <c r="F24" s="11"/>
    </row>
    <row r="25" spans="1:8" ht="1.5" customHeight="1">
      <c r="A25" s="10"/>
      <c r="B25" s="11"/>
      <c r="E25" s="85"/>
      <c r="F25" s="85"/>
      <c r="G25" s="85"/>
    </row>
    <row r="26" spans="1:8" ht="9.75" customHeight="1">
      <c r="A26" s="13"/>
      <c r="B26" s="13"/>
      <c r="E26" s="14"/>
      <c r="F26" s="15" t="s">
        <v>56</v>
      </c>
      <c r="G26" s="16"/>
    </row>
    <row r="27" spans="1:8" ht="9.75" customHeight="1">
      <c r="A27" s="13"/>
      <c r="B27" s="13"/>
      <c r="E27" s="13"/>
      <c r="F27" s="19" t="s">
        <v>57</v>
      </c>
      <c r="G27" s="17"/>
    </row>
    <row r="28" spans="1:8" ht="8.25" customHeight="1">
      <c r="A28" s="13"/>
      <c r="B28" s="13"/>
      <c r="E28" s="13"/>
      <c r="F28" s="19" t="s">
        <v>10</v>
      </c>
      <c r="G28" s="17"/>
    </row>
    <row r="36" spans="1:6">
      <c r="A36" s="1"/>
      <c r="C36" s="1"/>
      <c r="D36" s="1"/>
      <c r="E36" s="1"/>
      <c r="F36" s="5"/>
    </row>
    <row r="37" spans="1:6">
      <c r="A37" s="1"/>
      <c r="C37" s="1"/>
      <c r="D37" s="1"/>
      <c r="E37" s="1"/>
      <c r="F37" s="5"/>
    </row>
    <row r="38" spans="1:6" ht="13.5">
      <c r="A38" s="1"/>
      <c r="C38" s="1"/>
      <c r="D38" s="1"/>
      <c r="E38" s="1"/>
      <c r="F38" s="4"/>
    </row>
    <row r="39" spans="1:6">
      <c r="A39" s="1"/>
      <c r="C39" s="1"/>
      <c r="D39" s="1"/>
      <c r="E39" s="1"/>
    </row>
    <row r="40" spans="1:6">
      <c r="A40" s="1"/>
      <c r="C40" s="1"/>
      <c r="D40" s="1"/>
      <c r="E40" s="1"/>
    </row>
    <row r="41" spans="1:6">
      <c r="A41" s="1"/>
      <c r="C41" s="1"/>
      <c r="D41" s="1"/>
      <c r="E41" s="1"/>
    </row>
  </sheetData>
  <mergeCells count="11">
    <mergeCell ref="A24:B24"/>
    <mergeCell ref="A1:H1"/>
    <mergeCell ref="A2:A5"/>
    <mergeCell ref="B2:B5"/>
    <mergeCell ref="C2:E2"/>
    <mergeCell ref="F2:H2"/>
    <mergeCell ref="D3:D4"/>
    <mergeCell ref="C3:C4"/>
    <mergeCell ref="F3:F4"/>
    <mergeCell ref="G3:G4"/>
    <mergeCell ref="A22:B2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J25"/>
  <sheetViews>
    <sheetView showGridLines="0" zoomScale="150" zoomScaleNormal="150" zoomScaleSheetLayoutView="100" workbookViewId="0">
      <selection activeCell="F10" sqref="F10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1.28515625" style="1" bestFit="1" customWidth="1"/>
    <col min="8" max="8" width="5.7109375" style="1" customWidth="1"/>
    <col min="9" max="9" width="8.7109375" customWidth="1"/>
    <col min="10" max="10" width="10.7109375" customWidth="1"/>
  </cols>
  <sheetData>
    <row r="1" spans="1:10">
      <c r="A1" s="132" t="s">
        <v>145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5.5">
      <c r="A7" s="140" t="s">
        <v>74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0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0" s="2" customFormat="1" ht="51">
      <c r="A10" s="6">
        <v>1</v>
      </c>
      <c r="B10" s="81" t="s">
        <v>31</v>
      </c>
      <c r="C10" s="43" t="s">
        <v>25</v>
      </c>
      <c r="D10" s="82">
        <v>1320</v>
      </c>
      <c r="E10" s="116"/>
      <c r="F10" s="125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</row>
    <row r="11" spans="1:10" ht="23.25">
      <c r="A11" s="75"/>
      <c r="B11" s="79"/>
      <c r="C11" s="80"/>
      <c r="D11" s="78"/>
      <c r="E11" s="78"/>
      <c r="F11" s="49" t="s">
        <v>8</v>
      </c>
      <c r="G11" s="9">
        <f>SUM(G10)</f>
        <v>0</v>
      </c>
      <c r="H11" s="128"/>
      <c r="I11" s="128"/>
      <c r="J11" s="32">
        <f>SUM(J10)</f>
        <v>0</v>
      </c>
    </row>
    <row r="12" spans="1:10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0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0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0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0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ht="13.5">
      <c r="A22" s="10"/>
      <c r="B22" s="11"/>
      <c r="C22" s="143"/>
      <c r="D22" s="143"/>
      <c r="E22" s="143"/>
      <c r="F22" s="143"/>
      <c r="G22" s="143"/>
      <c r="H22" s="143"/>
      <c r="I22" s="143"/>
      <c r="J22" s="143"/>
    </row>
    <row r="23" spans="1:10" ht="13.5">
      <c r="A23" s="13"/>
      <c r="B23" s="11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ht="13.5">
      <c r="A24" s="13"/>
      <c r="B24" s="11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ht="15.75">
      <c r="A25" s="13"/>
      <c r="B25" s="11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9">
    <mergeCell ref="C21:J21"/>
    <mergeCell ref="C22:J22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N26"/>
  <sheetViews>
    <sheetView showGridLines="0" zoomScale="150" zoomScaleNormal="150" zoomScaleSheetLayoutView="100" workbookViewId="0">
      <selection activeCell="F11" sqref="F10:F11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4">
      <c r="A1" s="132" t="s">
        <v>144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4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4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4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4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4" ht="25.5">
      <c r="A7" s="140" t="s">
        <v>75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4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4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4" s="2" customFormat="1" ht="25.5">
      <c r="A10" s="6" t="s">
        <v>12</v>
      </c>
      <c r="B10" s="83" t="s">
        <v>32</v>
      </c>
      <c r="C10" s="6" t="s">
        <v>7</v>
      </c>
      <c r="D10" s="6">
        <v>16</v>
      </c>
      <c r="E10" s="117"/>
      <c r="F10" s="130"/>
      <c r="G10" s="41">
        <f>ROUND(D10*F10,2)</f>
        <v>0</v>
      </c>
      <c r="H10" s="37">
        <v>0.23</v>
      </c>
      <c r="I10" s="41">
        <f>ROUND(F10+F10*H10,2)</f>
        <v>0</v>
      </c>
      <c r="J10" s="41">
        <f>ROUND(I10*D10,2)</f>
        <v>0</v>
      </c>
      <c r="L10" s="2" t="s">
        <v>11</v>
      </c>
    </row>
    <row r="11" spans="1:14" s="2" customFormat="1" ht="25.5">
      <c r="A11" s="6" t="s">
        <v>13</v>
      </c>
      <c r="B11" s="84" t="s">
        <v>33</v>
      </c>
      <c r="C11" s="43" t="s">
        <v>7</v>
      </c>
      <c r="D11" s="82">
        <v>16</v>
      </c>
      <c r="E11" s="116"/>
      <c r="F11" s="130"/>
      <c r="G11" s="41">
        <f>ROUND(D11*F11,2)</f>
        <v>0</v>
      </c>
      <c r="H11" s="37">
        <v>0.23</v>
      </c>
      <c r="I11" s="41">
        <f>ROUND(F11+F11*H11,2)</f>
        <v>0</v>
      </c>
      <c r="J11" s="41">
        <f>ROUND(I11*D11,2)</f>
        <v>0</v>
      </c>
      <c r="M11" s="2" t="s">
        <v>11</v>
      </c>
      <c r="N11" s="2" t="s">
        <v>11</v>
      </c>
    </row>
    <row r="12" spans="1:14" ht="23.25">
      <c r="A12" s="75"/>
      <c r="B12" s="76"/>
      <c r="C12" s="77"/>
      <c r="D12" s="78"/>
      <c r="E12" s="78"/>
      <c r="F12" s="58" t="s">
        <v>8</v>
      </c>
      <c r="G12" s="9">
        <f>SUM(G10:G11)</f>
        <v>0</v>
      </c>
      <c r="H12" s="128"/>
      <c r="I12" s="128"/>
      <c r="J12" s="20">
        <f>SUM(J10:J11)</f>
        <v>0</v>
      </c>
    </row>
    <row r="13" spans="1:14" ht="16.5">
      <c r="A13" s="103" t="s">
        <v>121</v>
      </c>
      <c r="B13" s="104"/>
      <c r="C13" s="104"/>
      <c r="D13" s="104"/>
      <c r="E13" s="104"/>
      <c r="F13" s="104"/>
      <c r="G13" s="105"/>
      <c r="H13" s="99"/>
      <c r="I13" s="99"/>
      <c r="J13" s="98"/>
    </row>
    <row r="14" spans="1:14" ht="16.5">
      <c r="A14" s="101" t="s">
        <v>124</v>
      </c>
      <c r="B14" s="104"/>
      <c r="C14" s="104"/>
      <c r="D14" s="104"/>
      <c r="E14" s="104"/>
      <c r="F14" s="104"/>
      <c r="G14" s="105">
        <f>G12</f>
        <v>0</v>
      </c>
      <c r="H14" s="99"/>
      <c r="I14" s="99"/>
      <c r="J14" s="98"/>
    </row>
    <row r="15" spans="1:14" ht="16.5">
      <c r="A15" s="101" t="s">
        <v>125</v>
      </c>
      <c r="B15" s="104"/>
      <c r="C15" s="104"/>
      <c r="D15" s="104"/>
      <c r="E15" s="104"/>
      <c r="F15" s="104"/>
      <c r="G15" s="105">
        <f>J12</f>
        <v>0</v>
      </c>
      <c r="H15" s="99"/>
      <c r="I15" s="99"/>
      <c r="J15" s="98"/>
    </row>
    <row r="16" spans="1:14" ht="16.5">
      <c r="A16" s="101" t="s">
        <v>122</v>
      </c>
      <c r="B16" s="104"/>
      <c r="C16" s="104"/>
      <c r="D16" s="104"/>
      <c r="E16" s="104"/>
      <c r="F16" s="104"/>
      <c r="G16" s="105">
        <f>G15-G14</f>
        <v>0</v>
      </c>
      <c r="H16" s="99"/>
      <c r="I16" s="99"/>
      <c r="J16" s="98"/>
    </row>
    <row r="17" spans="1:10" ht="16.5">
      <c r="A17" s="103" t="s">
        <v>123</v>
      </c>
      <c r="B17" s="104"/>
      <c r="C17" s="104"/>
      <c r="D17" s="104"/>
      <c r="E17" s="104"/>
      <c r="F17" s="104"/>
      <c r="G17" s="105"/>
      <c r="H17" s="99"/>
      <c r="I17" s="99"/>
      <c r="J17" s="98"/>
    </row>
    <row r="18" spans="1:10" ht="16.5">
      <c r="A18" s="101" t="s">
        <v>126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127</v>
      </c>
      <c r="B19" s="104"/>
      <c r="C19" s="104"/>
      <c r="D19" s="104"/>
      <c r="E19" s="104"/>
      <c r="F19" s="104"/>
      <c r="G19" s="105">
        <f>ROUND(G15*1.3,2)</f>
        <v>0</v>
      </c>
      <c r="H19" s="99"/>
      <c r="I19" s="99"/>
      <c r="J19" s="98"/>
    </row>
    <row r="20" spans="1:10" ht="16.5">
      <c r="A20" s="101" t="s">
        <v>122</v>
      </c>
      <c r="B20" s="104"/>
      <c r="C20" s="104"/>
      <c r="D20" s="104"/>
      <c r="E20" s="104"/>
      <c r="F20" s="104"/>
      <c r="G20" s="105">
        <f>G19-G18</f>
        <v>0</v>
      </c>
      <c r="H20" s="99"/>
      <c r="I20" s="99"/>
      <c r="J20" s="98"/>
    </row>
    <row r="21" spans="1:10">
      <c r="A21" s="96"/>
      <c r="B21" s="96"/>
      <c r="C21" s="96"/>
      <c r="D21" s="96"/>
      <c r="E21" s="96"/>
      <c r="F21" s="96"/>
      <c r="G21" s="97"/>
      <c r="H21" s="99"/>
      <c r="I21" s="99"/>
      <c r="J21" s="98"/>
    </row>
    <row r="22" spans="1:10" ht="15.75">
      <c r="A22" s="10"/>
      <c r="B22" s="12" t="s">
        <v>9</v>
      </c>
      <c r="C22" s="142"/>
      <c r="D22" s="142"/>
      <c r="E22" s="142"/>
      <c r="F22" s="142"/>
      <c r="G22" s="142"/>
      <c r="H22" s="142"/>
      <c r="I22" s="142"/>
      <c r="J22" s="142"/>
    </row>
    <row r="23" spans="1:10" ht="13.5">
      <c r="A23" s="10"/>
      <c r="B23" s="11"/>
      <c r="C23" s="143"/>
      <c r="D23" s="143"/>
      <c r="E23" s="143"/>
      <c r="F23" s="143"/>
      <c r="G23" s="143"/>
      <c r="H23" s="143"/>
      <c r="I23" s="143"/>
      <c r="J23" s="143"/>
    </row>
    <row r="24" spans="1:10" ht="13.5">
      <c r="A24" s="13"/>
      <c r="B24" s="11"/>
      <c r="C24" s="13"/>
      <c r="D24" s="13"/>
      <c r="E24" s="13"/>
      <c r="F24" s="14"/>
      <c r="G24" s="15" t="s">
        <v>56</v>
      </c>
      <c r="H24" s="16"/>
      <c r="I24" s="17"/>
      <c r="J24" s="18"/>
    </row>
    <row r="25" spans="1:10" ht="13.5">
      <c r="A25" s="13"/>
      <c r="B25" s="11"/>
      <c r="C25" s="13"/>
      <c r="D25" s="13"/>
      <c r="E25" s="13"/>
      <c r="F25" s="13"/>
      <c r="G25" s="19" t="s">
        <v>57</v>
      </c>
      <c r="H25" s="17"/>
      <c r="I25" s="17"/>
      <c r="J25" s="18"/>
    </row>
    <row r="26" spans="1:10" ht="15.75">
      <c r="A26" s="13"/>
      <c r="B26" s="11"/>
      <c r="C26" s="13"/>
      <c r="D26" s="13"/>
      <c r="E26" s="13"/>
      <c r="F26" s="13"/>
      <c r="G26" s="19" t="s">
        <v>10</v>
      </c>
      <c r="H26" s="17"/>
      <c r="I26" s="12"/>
      <c r="J26" s="12"/>
    </row>
  </sheetData>
  <sheetProtection selectLockedCells="1" selectUnlockedCells="1"/>
  <mergeCells count="9">
    <mergeCell ref="C22:J22"/>
    <mergeCell ref="C23:J23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L25"/>
  <sheetViews>
    <sheetView showGridLines="0" zoomScale="150" zoomScaleNormal="150" zoomScaleSheetLayoutView="100" workbookViewId="0">
      <selection activeCell="G12" sqref="G12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2">
      <c r="A1" s="132" t="s">
        <v>152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2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2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2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2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2" ht="25.5">
      <c r="A7" s="140" t="s">
        <v>39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2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2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2" s="2" customFormat="1" ht="76.5">
      <c r="A10" s="6">
        <v>1</v>
      </c>
      <c r="B10" s="83" t="s">
        <v>111</v>
      </c>
      <c r="C10" s="6" t="s">
        <v>35</v>
      </c>
      <c r="D10" s="6">
        <v>172</v>
      </c>
      <c r="E10" s="117"/>
      <c r="F10" s="130"/>
      <c r="G10" s="41">
        <f>ROUND(D10*F10,2)</f>
        <v>0</v>
      </c>
      <c r="H10" s="37">
        <v>0.23</v>
      </c>
      <c r="I10" s="41">
        <f>ROUND(F10+F10*H10,2)</f>
        <v>0</v>
      </c>
      <c r="J10" s="41">
        <f>ROUND(I10*D10,2)</f>
        <v>0</v>
      </c>
      <c r="L10" s="2" t="s">
        <v>11</v>
      </c>
    </row>
    <row r="11" spans="1:12" ht="23.25">
      <c r="A11" s="75"/>
      <c r="B11" s="79"/>
      <c r="C11" s="80"/>
      <c r="D11" s="78"/>
      <c r="E11" s="78"/>
      <c r="F11" s="58" t="s">
        <v>8</v>
      </c>
      <c r="G11" s="9">
        <f>SUM(G10)</f>
        <v>0</v>
      </c>
      <c r="H11" s="128"/>
      <c r="I11" s="129"/>
      <c r="J11" s="32">
        <f>SUM(J10:J10)</f>
        <v>0</v>
      </c>
    </row>
    <row r="12" spans="1:12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2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2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2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2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ht="13.5">
      <c r="A22" s="10"/>
      <c r="B22" s="11"/>
      <c r="C22" s="143"/>
      <c r="D22" s="143"/>
      <c r="E22" s="143"/>
      <c r="F22" s="143"/>
      <c r="G22" s="143"/>
      <c r="H22" s="143"/>
      <c r="I22" s="143"/>
      <c r="J22" s="143"/>
    </row>
    <row r="23" spans="1:10" ht="13.5">
      <c r="A23" s="13"/>
      <c r="B23" s="11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ht="13.5">
      <c r="A24" s="13"/>
      <c r="B24" s="11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ht="15.75">
      <c r="A25" s="13"/>
      <c r="B25" s="11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9">
    <mergeCell ref="C21:J21"/>
    <mergeCell ref="C22:J22"/>
    <mergeCell ref="A4:J4"/>
    <mergeCell ref="A6:J6"/>
    <mergeCell ref="A1:J1"/>
    <mergeCell ref="A2:J2"/>
    <mergeCell ref="A3:J3"/>
    <mergeCell ref="A5:J5"/>
    <mergeCell ref="A7:J7"/>
  </mergeCells>
  <pageMargins left="0.19685039370078741" right="0.19685039370078741" top="0.43307086614173229" bottom="0.19685039370078741" header="0.19685039370078741" footer="0.51181102362204722"/>
  <pageSetup paperSize="9" firstPageNumber="0" fitToHeight="0" orientation="landscape" horizontalDpi="300" verticalDpi="300" r:id="rId1"/>
  <headerFooter alignWithMargins="0">
    <oddHeader>&amp;CStrona &amp;P z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30"/>
  <sheetViews>
    <sheetView showGridLines="0" topLeftCell="A13" zoomScale="150" zoomScaleNormal="150" zoomScaleSheetLayoutView="100" workbookViewId="0">
      <selection activeCell="F15" sqref="F10:F15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3" s="29" customFormat="1">
      <c r="A1" s="132" t="s">
        <v>153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3" s="29" customFormat="1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3" s="29" customFormat="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3" s="29" customFormat="1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3" s="29" customFormat="1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3" s="29" customFormat="1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3" s="29" customFormat="1" ht="25.5">
      <c r="A7" s="140" t="s">
        <v>62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3" s="2" customFormat="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3" s="2" customFormat="1" ht="11.25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3" s="2" customFormat="1" ht="114" customHeight="1">
      <c r="A10" s="21">
        <v>1</v>
      </c>
      <c r="B10" s="40" t="s">
        <v>101</v>
      </c>
      <c r="C10" s="21" t="s">
        <v>25</v>
      </c>
      <c r="D10" s="21">
        <v>2800</v>
      </c>
      <c r="E10" s="30"/>
      <c r="F10" s="126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  <c r="K10" s="2" t="s">
        <v>11</v>
      </c>
    </row>
    <row r="11" spans="1:13" s="2" customFormat="1" ht="38.25">
      <c r="A11" s="21">
        <v>2</v>
      </c>
      <c r="B11" s="40" t="s">
        <v>34</v>
      </c>
      <c r="C11" s="38" t="s">
        <v>25</v>
      </c>
      <c r="D11" s="39">
        <v>50</v>
      </c>
      <c r="E11" s="52"/>
      <c r="F11" s="123"/>
      <c r="G11" s="41">
        <f t="shared" ref="G11:G15" si="0">ROUND(D11*F11,2)</f>
        <v>0</v>
      </c>
      <c r="H11" s="37">
        <v>0.08</v>
      </c>
      <c r="I11" s="41">
        <f t="shared" ref="I11:I15" si="1">ROUND(F11+F11*H11,2)</f>
        <v>0</v>
      </c>
      <c r="J11" s="41">
        <f t="shared" ref="J11:J15" si="2">ROUND(I11*D11,2)</f>
        <v>0</v>
      </c>
      <c r="L11" s="2" t="s">
        <v>11</v>
      </c>
      <c r="M11" s="2" t="s">
        <v>11</v>
      </c>
    </row>
    <row r="12" spans="1:13" ht="51">
      <c r="A12" s="38">
        <v>3</v>
      </c>
      <c r="B12" s="40" t="s">
        <v>77</v>
      </c>
      <c r="C12" s="38" t="s">
        <v>25</v>
      </c>
      <c r="D12" s="39">
        <v>960</v>
      </c>
      <c r="E12" s="52"/>
      <c r="F12" s="123"/>
      <c r="G12" s="41">
        <f t="shared" si="0"/>
        <v>0</v>
      </c>
      <c r="H12" s="37">
        <v>0.08</v>
      </c>
      <c r="I12" s="41">
        <f t="shared" si="1"/>
        <v>0</v>
      </c>
      <c r="J12" s="41">
        <f t="shared" si="2"/>
        <v>0</v>
      </c>
    </row>
    <row r="13" spans="1:13" ht="38.25">
      <c r="A13" s="38">
        <v>4</v>
      </c>
      <c r="B13" s="40" t="s">
        <v>38</v>
      </c>
      <c r="C13" s="38" t="s">
        <v>25</v>
      </c>
      <c r="D13" s="39">
        <v>840</v>
      </c>
      <c r="E13" s="52"/>
      <c r="F13" s="123"/>
      <c r="G13" s="41">
        <f t="shared" si="0"/>
        <v>0</v>
      </c>
      <c r="H13" s="37">
        <v>0.08</v>
      </c>
      <c r="I13" s="41">
        <f t="shared" si="1"/>
        <v>0</v>
      </c>
      <c r="J13" s="41">
        <f t="shared" si="2"/>
        <v>0</v>
      </c>
      <c r="L13" t="s">
        <v>11</v>
      </c>
    </row>
    <row r="14" spans="1:13" ht="89.25">
      <c r="A14" s="38">
        <v>5</v>
      </c>
      <c r="B14" s="40" t="s">
        <v>36</v>
      </c>
      <c r="C14" s="38" t="s">
        <v>35</v>
      </c>
      <c r="D14" s="39">
        <v>140</v>
      </c>
      <c r="E14" s="52"/>
      <c r="F14" s="123"/>
      <c r="G14" s="41">
        <f t="shared" si="0"/>
        <v>0</v>
      </c>
      <c r="H14" s="37">
        <v>0.08</v>
      </c>
      <c r="I14" s="41">
        <f t="shared" si="1"/>
        <v>0</v>
      </c>
      <c r="J14" s="41">
        <f t="shared" si="2"/>
        <v>0</v>
      </c>
    </row>
    <row r="15" spans="1:13" ht="76.5">
      <c r="A15" s="38">
        <v>6</v>
      </c>
      <c r="B15" s="40" t="s">
        <v>76</v>
      </c>
      <c r="C15" s="38" t="s">
        <v>35</v>
      </c>
      <c r="D15" s="39">
        <v>140</v>
      </c>
      <c r="E15" s="52"/>
      <c r="F15" s="123"/>
      <c r="G15" s="41">
        <f t="shared" si="0"/>
        <v>0</v>
      </c>
      <c r="H15" s="37">
        <v>0.08</v>
      </c>
      <c r="I15" s="41">
        <f t="shared" si="1"/>
        <v>0</v>
      </c>
      <c r="J15" s="41">
        <f t="shared" si="2"/>
        <v>0</v>
      </c>
    </row>
    <row r="16" spans="1:13">
      <c r="A16" s="145" t="s">
        <v>8</v>
      </c>
      <c r="B16" s="146"/>
      <c r="C16" s="146"/>
      <c r="D16" s="146"/>
      <c r="E16" s="146"/>
      <c r="F16" s="146"/>
      <c r="G16" s="9">
        <f>SUM(G10:G15)</f>
        <v>0</v>
      </c>
      <c r="H16" s="128"/>
      <c r="I16" s="128"/>
      <c r="J16" s="32">
        <f>SUM(J10:J15)</f>
        <v>0</v>
      </c>
    </row>
    <row r="17" spans="1:10" ht="16.5">
      <c r="A17" s="103" t="s">
        <v>121</v>
      </c>
      <c r="B17" s="104"/>
      <c r="C17" s="104"/>
      <c r="D17" s="104"/>
      <c r="E17" s="104"/>
      <c r="F17" s="104"/>
      <c r="G17" s="105"/>
      <c r="H17" s="99"/>
      <c r="I17" s="99"/>
      <c r="J17" s="98"/>
    </row>
    <row r="18" spans="1:10" ht="16.5">
      <c r="A18" s="101" t="s">
        <v>124</v>
      </c>
      <c r="B18" s="104"/>
      <c r="C18" s="104"/>
      <c r="D18" s="104"/>
      <c r="E18" s="104"/>
      <c r="F18" s="104"/>
      <c r="G18" s="105">
        <f>G16</f>
        <v>0</v>
      </c>
      <c r="H18" s="99"/>
      <c r="I18" s="99"/>
      <c r="J18" s="98"/>
    </row>
    <row r="19" spans="1:10" ht="16.5">
      <c r="A19" s="101" t="s">
        <v>125</v>
      </c>
      <c r="B19" s="104"/>
      <c r="C19" s="104"/>
      <c r="D19" s="104"/>
      <c r="E19" s="104"/>
      <c r="F19" s="104"/>
      <c r="G19" s="105">
        <f>J16</f>
        <v>0</v>
      </c>
      <c r="H19" s="99"/>
      <c r="I19" s="99"/>
      <c r="J19" s="98"/>
    </row>
    <row r="20" spans="1:10" ht="16.5">
      <c r="A20" s="101" t="s">
        <v>122</v>
      </c>
      <c r="B20" s="104"/>
      <c r="C20" s="104"/>
      <c r="D20" s="104"/>
      <c r="E20" s="104"/>
      <c r="F20" s="104"/>
      <c r="G20" s="105">
        <f>G19-G18</f>
        <v>0</v>
      </c>
      <c r="H20" s="99"/>
      <c r="I20" s="99"/>
      <c r="J20" s="98"/>
    </row>
    <row r="21" spans="1:10" ht="16.5">
      <c r="A21" s="103" t="s">
        <v>123</v>
      </c>
      <c r="B21" s="104"/>
      <c r="C21" s="104"/>
      <c r="D21" s="104"/>
      <c r="E21" s="104"/>
      <c r="F21" s="104"/>
      <c r="G21" s="105"/>
      <c r="H21" s="99"/>
      <c r="I21" s="99"/>
      <c r="J21" s="98"/>
    </row>
    <row r="22" spans="1:10" ht="16.5">
      <c r="A22" s="101" t="s">
        <v>126</v>
      </c>
      <c r="B22" s="104"/>
      <c r="C22" s="104"/>
      <c r="D22" s="104"/>
      <c r="E22" s="104"/>
      <c r="F22" s="104"/>
      <c r="G22" s="105">
        <f>ROUND(G18*1.3,2)</f>
        <v>0</v>
      </c>
      <c r="H22" s="99"/>
      <c r="I22" s="99"/>
      <c r="J22" s="98"/>
    </row>
    <row r="23" spans="1:10" ht="16.5">
      <c r="A23" s="101" t="s">
        <v>127</v>
      </c>
      <c r="B23" s="104"/>
      <c r="C23" s="104"/>
      <c r="D23" s="104"/>
      <c r="E23" s="104"/>
      <c r="F23" s="104"/>
      <c r="G23" s="105">
        <f>ROUND(G19*1.3,2)</f>
        <v>0</v>
      </c>
      <c r="H23" s="99"/>
      <c r="I23" s="99"/>
      <c r="J23" s="98"/>
    </row>
    <row r="24" spans="1:10" ht="16.5">
      <c r="A24" s="101" t="s">
        <v>122</v>
      </c>
      <c r="B24" s="104"/>
      <c r="C24" s="104"/>
      <c r="D24" s="104"/>
      <c r="E24" s="104"/>
      <c r="F24" s="104"/>
      <c r="G24" s="105">
        <f>G23-G22</f>
        <v>0</v>
      </c>
      <c r="H24" s="99"/>
      <c r="I24" s="99"/>
      <c r="J24" s="98"/>
    </row>
    <row r="25" spans="1:10">
      <c r="A25" s="96"/>
      <c r="B25" s="96"/>
      <c r="C25" s="96"/>
      <c r="D25" s="96"/>
      <c r="E25" s="96"/>
      <c r="F25" s="96"/>
      <c r="G25" s="97"/>
      <c r="H25" s="99"/>
      <c r="I25" s="99"/>
      <c r="J25" s="98"/>
    </row>
    <row r="26" spans="1:10" ht="15.75">
      <c r="A26" s="10"/>
      <c r="B26" s="12" t="s">
        <v>9</v>
      </c>
      <c r="C26" s="142"/>
      <c r="D26" s="142"/>
      <c r="E26" s="142"/>
      <c r="F26" s="142"/>
      <c r="G26" s="142"/>
      <c r="H26" s="142"/>
      <c r="I26" s="142"/>
      <c r="J26" s="142"/>
    </row>
    <row r="27" spans="1:10" ht="13.5">
      <c r="A27" s="10"/>
      <c r="B27" s="11"/>
      <c r="C27" s="143"/>
      <c r="D27" s="143"/>
      <c r="E27" s="143"/>
      <c r="F27" s="143"/>
      <c r="G27" s="143"/>
      <c r="H27" s="143"/>
      <c r="I27" s="143"/>
      <c r="J27" s="143"/>
    </row>
    <row r="28" spans="1:10" ht="13.5">
      <c r="A28" s="13"/>
      <c r="B28" s="11"/>
      <c r="C28" s="13"/>
      <c r="D28" s="13"/>
      <c r="E28" s="13"/>
      <c r="F28" s="14"/>
      <c r="G28" s="15" t="s">
        <v>56</v>
      </c>
      <c r="H28" s="16"/>
      <c r="I28" s="17"/>
      <c r="J28" s="18"/>
    </row>
    <row r="29" spans="1:10" ht="13.5">
      <c r="A29" s="13"/>
      <c r="B29" s="11"/>
      <c r="C29" s="13"/>
      <c r="D29" s="13"/>
      <c r="E29" s="13"/>
      <c r="F29" s="13"/>
      <c r="G29" s="19" t="s">
        <v>57</v>
      </c>
      <c r="H29" s="17"/>
      <c r="I29" s="17"/>
      <c r="J29" s="18"/>
    </row>
    <row r="30" spans="1:10" ht="15.75">
      <c r="A30" s="13"/>
      <c r="B30" s="11"/>
      <c r="C30" s="13"/>
      <c r="D30" s="13"/>
      <c r="E30" s="13"/>
      <c r="F30" s="13"/>
      <c r="G30" s="19" t="s">
        <v>10</v>
      </c>
      <c r="H30" s="17"/>
      <c r="I30" s="12"/>
      <c r="J30" s="12"/>
    </row>
  </sheetData>
  <sheetProtection selectLockedCells="1" selectUnlockedCells="1"/>
  <mergeCells count="10">
    <mergeCell ref="C26:J26"/>
    <mergeCell ref="C27:J27"/>
    <mergeCell ref="A1:J1"/>
    <mergeCell ref="A4:J4"/>
    <mergeCell ref="A7:J7"/>
    <mergeCell ref="A16:F16"/>
    <mergeCell ref="A2:J2"/>
    <mergeCell ref="A3:J3"/>
    <mergeCell ref="A5:J5"/>
    <mergeCell ref="A6:J6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fitToHeight="0" orientation="landscape" horizontalDpi="300" verticalDpi="300" r:id="rId1"/>
  <headerFooter alignWithMargins="0">
    <oddHeader>&amp;CStrona &amp;P z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J38"/>
  <sheetViews>
    <sheetView showGridLines="0" topLeftCell="A21" zoomScale="150" zoomScaleNormal="150" zoomScaleSheetLayoutView="100" workbookViewId="0">
      <selection activeCell="F23" sqref="F10:F23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0">
      <c r="A1" s="132" t="s">
        <v>141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5.5">
      <c r="A7" s="140" t="s">
        <v>61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s="2" customFormat="1" ht="26.1" customHeight="1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0" s="2" customFormat="1" ht="11.25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0" s="2" customFormat="1">
      <c r="A10" s="21">
        <v>1</v>
      </c>
      <c r="B10" s="22" t="s">
        <v>41</v>
      </c>
      <c r="C10" s="21" t="s">
        <v>7</v>
      </c>
      <c r="D10" s="23">
        <v>240</v>
      </c>
      <c r="E10" s="26"/>
      <c r="F10" s="122"/>
      <c r="G10" s="41">
        <f>ROUND(D10*F10,2)</f>
        <v>0</v>
      </c>
      <c r="H10" s="25">
        <v>0.23</v>
      </c>
      <c r="I10" s="41">
        <f>ROUND(F10+F10*H10,2)</f>
        <v>0</v>
      </c>
      <c r="J10" s="41">
        <f>ROUND(I10*D10,2)</f>
        <v>0</v>
      </c>
    </row>
    <row r="11" spans="1:10" s="2" customFormat="1" ht="25.5">
      <c r="A11" s="21">
        <v>2</v>
      </c>
      <c r="B11" s="22" t="s">
        <v>42</v>
      </c>
      <c r="C11" s="21" t="s">
        <v>7</v>
      </c>
      <c r="D11" s="23">
        <v>1920</v>
      </c>
      <c r="E11" s="26"/>
      <c r="F11" s="122"/>
      <c r="G11" s="41">
        <f t="shared" ref="G11:G23" si="0">ROUND(D11*F11,2)</f>
        <v>0</v>
      </c>
      <c r="H11" s="25">
        <v>0.23</v>
      </c>
      <c r="I11" s="41">
        <f t="shared" ref="I11:I23" si="1">ROUND(F11+F11*H11,2)</f>
        <v>0</v>
      </c>
      <c r="J11" s="41">
        <f t="shared" ref="J11:J23" si="2">ROUND(I11*D11,2)</f>
        <v>0</v>
      </c>
    </row>
    <row r="12" spans="1:10" s="2" customFormat="1" ht="51">
      <c r="A12" s="21">
        <v>3</v>
      </c>
      <c r="B12" s="22" t="s">
        <v>43</v>
      </c>
      <c r="C12" s="21" t="s">
        <v>7</v>
      </c>
      <c r="D12" s="23">
        <v>360</v>
      </c>
      <c r="E12" s="26"/>
      <c r="F12" s="122"/>
      <c r="G12" s="41">
        <f t="shared" si="0"/>
        <v>0</v>
      </c>
      <c r="H12" s="25">
        <v>0.23</v>
      </c>
      <c r="I12" s="41">
        <f t="shared" si="1"/>
        <v>0</v>
      </c>
      <c r="J12" s="41">
        <f t="shared" si="2"/>
        <v>0</v>
      </c>
    </row>
    <row r="13" spans="1:10" s="2" customFormat="1" ht="25.5">
      <c r="A13" s="21">
        <v>4</v>
      </c>
      <c r="B13" s="22" t="s">
        <v>44</v>
      </c>
      <c r="C13" s="21" t="s">
        <v>7</v>
      </c>
      <c r="D13" s="23">
        <v>240</v>
      </c>
      <c r="E13" s="26"/>
      <c r="F13" s="122"/>
      <c r="G13" s="41">
        <f t="shared" si="0"/>
        <v>0</v>
      </c>
      <c r="H13" s="25">
        <v>0.23</v>
      </c>
      <c r="I13" s="41">
        <f t="shared" si="1"/>
        <v>0</v>
      </c>
      <c r="J13" s="41">
        <f t="shared" si="2"/>
        <v>0</v>
      </c>
    </row>
    <row r="14" spans="1:10" s="2" customFormat="1" ht="25.5">
      <c r="A14" s="21">
        <v>5</v>
      </c>
      <c r="B14" s="22" t="s">
        <v>45</v>
      </c>
      <c r="C14" s="21" t="s">
        <v>7</v>
      </c>
      <c r="D14" s="23">
        <v>900</v>
      </c>
      <c r="E14" s="26"/>
      <c r="F14" s="122"/>
      <c r="G14" s="41">
        <f t="shared" si="0"/>
        <v>0</v>
      </c>
      <c r="H14" s="25">
        <v>0.23</v>
      </c>
      <c r="I14" s="41">
        <f t="shared" si="1"/>
        <v>0</v>
      </c>
      <c r="J14" s="41">
        <f t="shared" si="2"/>
        <v>0</v>
      </c>
    </row>
    <row r="15" spans="1:10" s="2" customFormat="1" ht="124.5" customHeight="1">
      <c r="A15" s="21">
        <v>6</v>
      </c>
      <c r="B15" s="22" t="s">
        <v>48</v>
      </c>
      <c r="C15" s="21" t="s">
        <v>7</v>
      </c>
      <c r="D15" s="23">
        <v>300</v>
      </c>
      <c r="E15" s="26"/>
      <c r="F15" s="122"/>
      <c r="G15" s="41">
        <f t="shared" si="0"/>
        <v>0</v>
      </c>
      <c r="H15" s="25">
        <v>0.23</v>
      </c>
      <c r="I15" s="41">
        <f t="shared" si="1"/>
        <v>0</v>
      </c>
      <c r="J15" s="41">
        <f t="shared" si="2"/>
        <v>0</v>
      </c>
    </row>
    <row r="16" spans="1:10" s="2" customFormat="1" ht="61.5" customHeight="1">
      <c r="A16" s="21">
        <v>7</v>
      </c>
      <c r="B16" s="22" t="s">
        <v>49</v>
      </c>
      <c r="C16" s="21" t="s">
        <v>7</v>
      </c>
      <c r="D16" s="23">
        <v>1160</v>
      </c>
      <c r="E16" s="26"/>
      <c r="F16" s="122"/>
      <c r="G16" s="41">
        <f t="shared" si="0"/>
        <v>0</v>
      </c>
      <c r="H16" s="25">
        <v>0.23</v>
      </c>
      <c r="I16" s="41">
        <f t="shared" si="1"/>
        <v>0</v>
      </c>
      <c r="J16" s="41">
        <f t="shared" si="2"/>
        <v>0</v>
      </c>
    </row>
    <row r="17" spans="1:10" s="2" customFormat="1" ht="76.5">
      <c r="A17" s="21">
        <v>8</v>
      </c>
      <c r="B17" s="22" t="s">
        <v>50</v>
      </c>
      <c r="C17" s="21" t="s">
        <v>7</v>
      </c>
      <c r="D17" s="23">
        <v>30</v>
      </c>
      <c r="E17" s="26"/>
      <c r="F17" s="122"/>
      <c r="G17" s="41">
        <f t="shared" si="0"/>
        <v>0</v>
      </c>
      <c r="H17" s="25">
        <v>0.23</v>
      </c>
      <c r="I17" s="41">
        <f t="shared" si="1"/>
        <v>0</v>
      </c>
      <c r="J17" s="41">
        <f t="shared" si="2"/>
        <v>0</v>
      </c>
    </row>
    <row r="18" spans="1:10" s="2" customFormat="1" ht="25.5">
      <c r="A18" s="21">
        <v>9</v>
      </c>
      <c r="B18" s="22" t="s">
        <v>51</v>
      </c>
      <c r="C18" s="21" t="s">
        <v>7</v>
      </c>
      <c r="D18" s="23">
        <v>60</v>
      </c>
      <c r="E18" s="26"/>
      <c r="F18" s="122"/>
      <c r="G18" s="41">
        <f t="shared" si="0"/>
        <v>0</v>
      </c>
      <c r="H18" s="25">
        <v>0.23</v>
      </c>
      <c r="I18" s="41">
        <f t="shared" si="1"/>
        <v>0</v>
      </c>
      <c r="J18" s="41">
        <f t="shared" si="2"/>
        <v>0</v>
      </c>
    </row>
    <row r="19" spans="1:10" s="2" customFormat="1" ht="89.25">
      <c r="A19" s="21">
        <v>10</v>
      </c>
      <c r="B19" s="22" t="s">
        <v>52</v>
      </c>
      <c r="C19" s="21" t="s">
        <v>7</v>
      </c>
      <c r="D19" s="23">
        <v>20</v>
      </c>
      <c r="E19" s="26"/>
      <c r="F19" s="122"/>
      <c r="G19" s="41">
        <f t="shared" si="0"/>
        <v>0</v>
      </c>
      <c r="H19" s="25">
        <v>0.23</v>
      </c>
      <c r="I19" s="41">
        <f t="shared" si="1"/>
        <v>0</v>
      </c>
      <c r="J19" s="41">
        <f t="shared" si="2"/>
        <v>0</v>
      </c>
    </row>
    <row r="20" spans="1:10" s="2" customFormat="1" ht="38.25">
      <c r="A20" s="21">
        <v>11</v>
      </c>
      <c r="B20" s="22" t="s">
        <v>53</v>
      </c>
      <c r="C20" s="21" t="s">
        <v>7</v>
      </c>
      <c r="D20" s="23">
        <v>40</v>
      </c>
      <c r="E20" s="26"/>
      <c r="F20" s="122"/>
      <c r="G20" s="41">
        <f t="shared" si="0"/>
        <v>0</v>
      </c>
      <c r="H20" s="25">
        <v>0.23</v>
      </c>
      <c r="I20" s="41">
        <f t="shared" si="1"/>
        <v>0</v>
      </c>
      <c r="J20" s="41">
        <f t="shared" si="2"/>
        <v>0</v>
      </c>
    </row>
    <row r="21" spans="1:10" s="2" customFormat="1" ht="123.75" customHeight="1">
      <c r="A21" s="21">
        <v>12</v>
      </c>
      <c r="B21" s="22" t="s">
        <v>157</v>
      </c>
      <c r="C21" s="21" t="s">
        <v>7</v>
      </c>
      <c r="D21" s="23">
        <v>120</v>
      </c>
      <c r="E21" s="26"/>
      <c r="F21" s="122"/>
      <c r="G21" s="41">
        <f t="shared" si="0"/>
        <v>0</v>
      </c>
      <c r="H21" s="25">
        <v>0.23</v>
      </c>
      <c r="I21" s="41">
        <f t="shared" si="1"/>
        <v>0</v>
      </c>
      <c r="J21" s="41">
        <f t="shared" si="2"/>
        <v>0</v>
      </c>
    </row>
    <row r="22" spans="1:10" s="2" customFormat="1">
      <c r="A22" s="21">
        <v>13</v>
      </c>
      <c r="B22" s="22" t="s">
        <v>156</v>
      </c>
      <c r="C22" s="21" t="s">
        <v>7</v>
      </c>
      <c r="D22" s="23">
        <v>280</v>
      </c>
      <c r="E22" s="26"/>
      <c r="F22" s="122"/>
      <c r="G22" s="41">
        <f t="shared" si="0"/>
        <v>0</v>
      </c>
      <c r="H22" s="25">
        <v>0.23</v>
      </c>
      <c r="I22" s="41">
        <f t="shared" si="1"/>
        <v>0</v>
      </c>
      <c r="J22" s="41">
        <f t="shared" si="2"/>
        <v>0</v>
      </c>
    </row>
    <row r="23" spans="1:10" s="2" customFormat="1">
      <c r="A23" s="21">
        <v>14</v>
      </c>
      <c r="B23" s="22" t="s">
        <v>155</v>
      </c>
      <c r="C23" s="21" t="s">
        <v>7</v>
      </c>
      <c r="D23" s="23">
        <v>60</v>
      </c>
      <c r="E23" s="26"/>
      <c r="F23" s="122"/>
      <c r="G23" s="41">
        <f t="shared" si="0"/>
        <v>0</v>
      </c>
      <c r="H23" s="25">
        <v>0.23</v>
      </c>
      <c r="I23" s="41">
        <f t="shared" si="1"/>
        <v>0</v>
      </c>
      <c r="J23" s="41">
        <f t="shared" si="2"/>
        <v>0</v>
      </c>
    </row>
    <row r="24" spans="1:10">
      <c r="A24" s="145" t="s">
        <v>8</v>
      </c>
      <c r="B24" s="146"/>
      <c r="C24" s="146"/>
      <c r="D24" s="146"/>
      <c r="E24" s="146"/>
      <c r="F24" s="146"/>
      <c r="G24" s="9">
        <f>SUM(G10:G23)</f>
        <v>0</v>
      </c>
      <c r="H24" s="128"/>
      <c r="I24" s="128"/>
      <c r="J24" s="32">
        <f>SUM(J10:J23)</f>
        <v>0</v>
      </c>
    </row>
    <row r="25" spans="1:10" ht="16.5">
      <c r="A25" s="103" t="s">
        <v>121</v>
      </c>
      <c r="B25" s="104"/>
      <c r="C25" s="104"/>
      <c r="D25" s="104"/>
      <c r="E25" s="104"/>
      <c r="F25" s="104"/>
      <c r="G25" s="105"/>
      <c r="H25" s="99"/>
      <c r="I25" s="99"/>
      <c r="J25" s="98"/>
    </row>
    <row r="26" spans="1:10" ht="16.5">
      <c r="A26" s="101" t="s">
        <v>124</v>
      </c>
      <c r="B26" s="104"/>
      <c r="C26" s="104"/>
      <c r="D26" s="104"/>
      <c r="E26" s="104"/>
      <c r="F26" s="104"/>
      <c r="G26" s="105">
        <f>G24</f>
        <v>0</v>
      </c>
      <c r="H26" s="99"/>
      <c r="I26" s="99"/>
      <c r="J26" s="98"/>
    </row>
    <row r="27" spans="1:10" ht="16.5">
      <c r="A27" s="101" t="s">
        <v>125</v>
      </c>
      <c r="B27" s="104"/>
      <c r="C27" s="104"/>
      <c r="D27" s="104"/>
      <c r="E27" s="104"/>
      <c r="F27" s="104"/>
      <c r="G27" s="105">
        <f>J24</f>
        <v>0</v>
      </c>
      <c r="H27" s="99"/>
      <c r="I27" s="99"/>
      <c r="J27" s="98"/>
    </row>
    <row r="28" spans="1:10" ht="16.5">
      <c r="A28" s="101" t="s">
        <v>122</v>
      </c>
      <c r="B28" s="104"/>
      <c r="C28" s="104"/>
      <c r="D28" s="104"/>
      <c r="E28" s="104"/>
      <c r="F28" s="104"/>
      <c r="G28" s="105">
        <f>G27-G26</f>
        <v>0</v>
      </c>
      <c r="H28" s="99"/>
      <c r="I28" s="99"/>
      <c r="J28" s="98"/>
    </row>
    <row r="29" spans="1:10" ht="16.5">
      <c r="A29" s="103" t="s">
        <v>123</v>
      </c>
      <c r="B29" s="104"/>
      <c r="C29" s="104"/>
      <c r="D29" s="104"/>
      <c r="E29" s="104"/>
      <c r="F29" s="104"/>
      <c r="G29" s="105"/>
      <c r="H29" s="99"/>
      <c r="I29" s="99"/>
      <c r="J29" s="98"/>
    </row>
    <row r="30" spans="1:10" ht="16.5">
      <c r="A30" s="101" t="s">
        <v>126</v>
      </c>
      <c r="B30" s="104"/>
      <c r="C30" s="104"/>
      <c r="D30" s="104"/>
      <c r="E30" s="104"/>
      <c r="F30" s="104"/>
      <c r="G30" s="105">
        <f>ROUND(G26*1.3,2)</f>
        <v>0</v>
      </c>
      <c r="H30" s="99"/>
      <c r="I30" s="99"/>
      <c r="J30" s="98"/>
    </row>
    <row r="31" spans="1:10" ht="16.5">
      <c r="A31" s="101" t="s">
        <v>127</v>
      </c>
      <c r="B31" s="104"/>
      <c r="C31" s="104"/>
      <c r="D31" s="104"/>
      <c r="E31" s="104"/>
      <c r="F31" s="104"/>
      <c r="G31" s="105">
        <f>ROUND(G27*1.3,2)</f>
        <v>0</v>
      </c>
      <c r="H31" s="99"/>
      <c r="I31" s="99"/>
      <c r="J31" s="98"/>
    </row>
    <row r="32" spans="1:10" ht="16.5">
      <c r="A32" s="101" t="s">
        <v>122</v>
      </c>
      <c r="B32" s="104"/>
      <c r="C32" s="104"/>
      <c r="D32" s="104"/>
      <c r="E32" s="104"/>
      <c r="F32" s="104"/>
      <c r="G32" s="105">
        <f>G31-G30</f>
        <v>0</v>
      </c>
      <c r="H32" s="99"/>
      <c r="I32" s="99"/>
      <c r="J32" s="98"/>
    </row>
    <row r="33" spans="1:10">
      <c r="A33" s="96"/>
      <c r="B33" s="96"/>
      <c r="C33" s="96"/>
      <c r="D33" s="96"/>
      <c r="E33" s="96"/>
      <c r="F33" s="96"/>
      <c r="G33" s="97"/>
      <c r="H33" s="99"/>
      <c r="I33" s="99"/>
      <c r="J33" s="98"/>
    </row>
    <row r="34" spans="1:10" ht="15.75">
      <c r="A34" s="10"/>
      <c r="B34" s="12" t="s">
        <v>9</v>
      </c>
      <c r="C34" s="142"/>
      <c r="D34" s="142"/>
      <c r="E34" s="142"/>
      <c r="F34" s="142"/>
      <c r="G34" s="142"/>
      <c r="H34" s="142"/>
      <c r="I34" s="142"/>
      <c r="J34" s="142"/>
    </row>
    <row r="35" spans="1:10" ht="13.5">
      <c r="A35" s="10"/>
      <c r="B35" s="11"/>
      <c r="C35" s="143"/>
      <c r="D35" s="143"/>
      <c r="E35" s="143"/>
      <c r="F35" s="143"/>
      <c r="G35" s="143"/>
      <c r="H35" s="143"/>
      <c r="I35" s="143"/>
      <c r="J35" s="143"/>
    </row>
    <row r="36" spans="1:10" ht="13.5">
      <c r="A36" s="13"/>
      <c r="B36" s="11"/>
      <c r="C36" s="13"/>
      <c r="D36" s="13"/>
      <c r="E36" s="13"/>
      <c r="F36" s="14"/>
      <c r="G36" s="15" t="s">
        <v>56</v>
      </c>
      <c r="H36" s="16"/>
      <c r="I36" s="17"/>
      <c r="J36" s="18"/>
    </row>
    <row r="37" spans="1:10" ht="13.5">
      <c r="A37" s="13"/>
      <c r="B37" s="11"/>
      <c r="C37" s="13"/>
      <c r="D37" s="13"/>
      <c r="E37" s="13"/>
      <c r="F37" s="13"/>
      <c r="G37" s="19" t="s">
        <v>57</v>
      </c>
      <c r="H37" s="17"/>
      <c r="I37" s="17"/>
      <c r="J37" s="18"/>
    </row>
    <row r="38" spans="1:10" ht="15.75">
      <c r="A38" s="13"/>
      <c r="B38" s="11"/>
      <c r="C38" s="13"/>
      <c r="D38" s="13"/>
      <c r="E38" s="13"/>
      <c r="F38" s="13"/>
      <c r="G38" s="19" t="s">
        <v>10</v>
      </c>
      <c r="H38" s="17"/>
      <c r="I38" s="12"/>
      <c r="J38" s="12"/>
    </row>
  </sheetData>
  <sheetProtection selectLockedCells="1" selectUnlockedCells="1"/>
  <mergeCells count="10">
    <mergeCell ref="C34:J34"/>
    <mergeCell ref="C35:J35"/>
    <mergeCell ref="A7:J7"/>
    <mergeCell ref="A24:F2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fitToHeight="0" orientation="landscape" r:id="rId1"/>
  <headerFooter alignWithMargins="0">
    <oddHeader>&amp;CStrona &amp;P z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J34"/>
  <sheetViews>
    <sheetView showGridLines="0" zoomScale="150" zoomScaleNormal="150" zoomScaleSheetLayoutView="100" workbookViewId="0">
      <selection activeCell="F19" sqref="F10:F19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1.7109375" style="1" bestFit="1" customWidth="1"/>
    <col min="8" max="8" width="5.7109375" style="1" customWidth="1"/>
    <col min="9" max="9" width="8.7109375" customWidth="1"/>
    <col min="10" max="10" width="10.7109375" customWidth="1"/>
  </cols>
  <sheetData>
    <row r="1" spans="1:10">
      <c r="A1" s="132" t="s">
        <v>142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5.5">
      <c r="A7" s="140" t="s">
        <v>58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s="2" customFormat="1" ht="27" customHeight="1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65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0" s="2" customFormat="1" ht="12.95" customHeight="1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</row>
    <row r="10" spans="1:10" s="2" customFormat="1" ht="12.75" customHeight="1">
      <c r="A10" s="6">
        <v>1</v>
      </c>
      <c r="B10" s="34" t="s">
        <v>112</v>
      </c>
      <c r="C10" s="6" t="s">
        <v>7</v>
      </c>
      <c r="D10" s="127">
        <v>46000</v>
      </c>
      <c r="E10" s="27"/>
      <c r="F10" s="7"/>
      <c r="G10" s="41">
        <f>ROUND(D10*F10,2)</f>
        <v>0</v>
      </c>
      <c r="H10" s="8">
        <v>0.23</v>
      </c>
      <c r="I10" s="41">
        <f>ROUND(F10+F10*H10,2)</f>
        <v>0</v>
      </c>
      <c r="J10" s="41">
        <f>ROUND(I10*D10,2)</f>
        <v>0</v>
      </c>
    </row>
    <row r="11" spans="1:10" s="2" customFormat="1" ht="25.5">
      <c r="A11" s="6">
        <v>2</v>
      </c>
      <c r="B11" s="34" t="s">
        <v>82</v>
      </c>
      <c r="C11" s="6" t="s">
        <v>46</v>
      </c>
      <c r="D11" s="127">
        <v>100</v>
      </c>
      <c r="E11" s="27"/>
      <c r="F11" s="7"/>
      <c r="G11" s="41">
        <f t="shared" ref="G11:G19" si="0">ROUND(D11*F11,2)</f>
        <v>0</v>
      </c>
      <c r="H11" s="8">
        <v>0.23</v>
      </c>
      <c r="I11" s="41">
        <f t="shared" ref="I11:I19" si="1">ROUND(F11+F11*H11,2)</f>
        <v>0</v>
      </c>
      <c r="J11" s="41">
        <f t="shared" ref="J11:J19" si="2">ROUND(I11*D11,2)</f>
        <v>0</v>
      </c>
    </row>
    <row r="12" spans="1:10" s="2" customFormat="1" ht="25.5">
      <c r="A12" s="6">
        <v>3</v>
      </c>
      <c r="B12" s="34" t="s">
        <v>47</v>
      </c>
      <c r="C12" s="6" t="s">
        <v>46</v>
      </c>
      <c r="D12" s="127">
        <v>160</v>
      </c>
      <c r="E12" s="27"/>
      <c r="F12" s="7"/>
      <c r="G12" s="41">
        <f t="shared" si="0"/>
        <v>0</v>
      </c>
      <c r="H12" s="8">
        <v>0.23</v>
      </c>
      <c r="I12" s="41">
        <f t="shared" si="1"/>
        <v>0</v>
      </c>
      <c r="J12" s="41">
        <f t="shared" si="2"/>
        <v>0</v>
      </c>
    </row>
    <row r="13" spans="1:10" s="2" customFormat="1" ht="25.5">
      <c r="A13" s="6">
        <v>4</v>
      </c>
      <c r="B13" s="34" t="s">
        <v>83</v>
      </c>
      <c r="C13" s="6" t="s">
        <v>23</v>
      </c>
      <c r="D13" s="127">
        <v>8600</v>
      </c>
      <c r="E13" s="27"/>
      <c r="F13" s="7"/>
      <c r="G13" s="41">
        <f t="shared" si="0"/>
        <v>0</v>
      </c>
      <c r="H13" s="8">
        <v>0.23</v>
      </c>
      <c r="I13" s="41">
        <f t="shared" si="1"/>
        <v>0</v>
      </c>
      <c r="J13" s="41">
        <f t="shared" si="2"/>
        <v>0</v>
      </c>
    </row>
    <row r="14" spans="1:10" s="2" customFormat="1" ht="25.5">
      <c r="A14" s="6">
        <v>5</v>
      </c>
      <c r="B14" s="34" t="s">
        <v>84</v>
      </c>
      <c r="C14" s="6" t="s">
        <v>46</v>
      </c>
      <c r="D14" s="127">
        <v>600</v>
      </c>
      <c r="E14" s="27"/>
      <c r="F14" s="7"/>
      <c r="G14" s="41">
        <f t="shared" si="0"/>
        <v>0</v>
      </c>
      <c r="H14" s="8">
        <v>0.23</v>
      </c>
      <c r="I14" s="41">
        <f t="shared" si="1"/>
        <v>0</v>
      </c>
      <c r="J14" s="41">
        <f t="shared" si="2"/>
        <v>0</v>
      </c>
    </row>
    <row r="15" spans="1:10" s="2" customFormat="1" ht="12.75" customHeight="1">
      <c r="A15" s="6">
        <v>6</v>
      </c>
      <c r="B15" s="34" t="s">
        <v>78</v>
      </c>
      <c r="C15" s="6" t="s">
        <v>23</v>
      </c>
      <c r="D15" s="127">
        <v>500</v>
      </c>
      <c r="E15" s="27"/>
      <c r="F15" s="7"/>
      <c r="G15" s="41">
        <f t="shared" si="0"/>
        <v>0</v>
      </c>
      <c r="H15" s="8">
        <v>0.23</v>
      </c>
      <c r="I15" s="41">
        <f t="shared" si="1"/>
        <v>0</v>
      </c>
      <c r="J15" s="41">
        <f t="shared" si="2"/>
        <v>0</v>
      </c>
    </row>
    <row r="16" spans="1:10" s="2" customFormat="1" ht="12.75" customHeight="1">
      <c r="A16" s="6">
        <v>7</v>
      </c>
      <c r="B16" s="34" t="s">
        <v>79</v>
      </c>
      <c r="C16" s="6" t="s">
        <v>23</v>
      </c>
      <c r="D16" s="127">
        <v>500</v>
      </c>
      <c r="E16" s="27"/>
      <c r="F16" s="7"/>
      <c r="G16" s="41">
        <f t="shared" si="0"/>
        <v>0</v>
      </c>
      <c r="H16" s="8">
        <v>0.23</v>
      </c>
      <c r="I16" s="41">
        <f t="shared" si="1"/>
        <v>0</v>
      </c>
      <c r="J16" s="41">
        <f t="shared" si="2"/>
        <v>0</v>
      </c>
    </row>
    <row r="17" spans="1:10" s="2" customFormat="1">
      <c r="A17" s="6">
        <v>8</v>
      </c>
      <c r="B17" s="34" t="s">
        <v>80</v>
      </c>
      <c r="C17" s="6" t="s">
        <v>23</v>
      </c>
      <c r="D17" s="127">
        <v>250</v>
      </c>
      <c r="E17" s="27"/>
      <c r="F17" s="7"/>
      <c r="G17" s="41">
        <f t="shared" si="0"/>
        <v>0</v>
      </c>
      <c r="H17" s="8">
        <v>0.23</v>
      </c>
      <c r="I17" s="41">
        <f t="shared" si="1"/>
        <v>0</v>
      </c>
      <c r="J17" s="41">
        <f t="shared" si="2"/>
        <v>0</v>
      </c>
    </row>
    <row r="18" spans="1:10" s="2" customFormat="1">
      <c r="A18" s="6">
        <v>9</v>
      </c>
      <c r="B18" s="34" t="s">
        <v>81</v>
      </c>
      <c r="C18" s="6" t="s">
        <v>54</v>
      </c>
      <c r="D18" s="127">
        <v>140</v>
      </c>
      <c r="E18" s="27"/>
      <c r="F18" s="7"/>
      <c r="G18" s="41">
        <f t="shared" si="0"/>
        <v>0</v>
      </c>
      <c r="H18" s="8">
        <v>0.23</v>
      </c>
      <c r="I18" s="41">
        <f t="shared" si="1"/>
        <v>0</v>
      </c>
      <c r="J18" s="41">
        <f t="shared" si="2"/>
        <v>0</v>
      </c>
    </row>
    <row r="19" spans="1:10" s="2" customFormat="1">
      <c r="A19" s="6">
        <v>10</v>
      </c>
      <c r="B19" s="34" t="s">
        <v>55</v>
      </c>
      <c r="C19" s="6" t="s">
        <v>54</v>
      </c>
      <c r="D19" s="127">
        <v>120</v>
      </c>
      <c r="E19" s="27"/>
      <c r="F19" s="7"/>
      <c r="G19" s="41">
        <f t="shared" si="0"/>
        <v>0</v>
      </c>
      <c r="H19" s="8">
        <v>0.23</v>
      </c>
      <c r="I19" s="41">
        <f t="shared" si="1"/>
        <v>0</v>
      </c>
      <c r="J19" s="41">
        <f t="shared" si="2"/>
        <v>0</v>
      </c>
    </row>
    <row r="20" spans="1:10">
      <c r="A20" s="148" t="s">
        <v>8</v>
      </c>
      <c r="B20" s="148"/>
      <c r="C20" s="148"/>
      <c r="D20" s="148"/>
      <c r="E20" s="148"/>
      <c r="F20" s="149"/>
      <c r="G20" s="9">
        <f>SUM(G10:G19)</f>
        <v>0</v>
      </c>
      <c r="H20" s="128"/>
      <c r="I20" s="128"/>
      <c r="J20" s="9">
        <f>SUM(J10:J19)</f>
        <v>0</v>
      </c>
    </row>
    <row r="21" spans="1:10" ht="16.5">
      <c r="A21" s="103" t="s">
        <v>121</v>
      </c>
      <c r="B21" s="104"/>
      <c r="C21" s="104"/>
      <c r="D21" s="104"/>
      <c r="E21" s="104"/>
      <c r="F21" s="104"/>
      <c r="G21" s="105"/>
      <c r="H21" s="99"/>
      <c r="I21" s="99"/>
      <c r="J21" s="98"/>
    </row>
    <row r="22" spans="1:10" ht="16.5">
      <c r="A22" s="101" t="s">
        <v>124</v>
      </c>
      <c r="B22" s="104"/>
      <c r="C22" s="104"/>
      <c r="D22" s="104"/>
      <c r="E22" s="104"/>
      <c r="F22" s="104"/>
      <c r="G22" s="105">
        <f>G20</f>
        <v>0</v>
      </c>
      <c r="H22" s="99"/>
      <c r="I22" s="99"/>
      <c r="J22" s="98"/>
    </row>
    <row r="23" spans="1:10" ht="16.5">
      <c r="A23" s="101" t="s">
        <v>125</v>
      </c>
      <c r="B23" s="104"/>
      <c r="C23" s="104"/>
      <c r="D23" s="104"/>
      <c r="E23" s="104"/>
      <c r="F23" s="104"/>
      <c r="G23" s="105">
        <f>J20</f>
        <v>0</v>
      </c>
      <c r="H23" s="99"/>
      <c r="I23" s="99"/>
      <c r="J23" s="98"/>
    </row>
    <row r="24" spans="1:10" ht="16.5">
      <c r="A24" s="101" t="s">
        <v>122</v>
      </c>
      <c r="B24" s="104"/>
      <c r="C24" s="104"/>
      <c r="D24" s="104"/>
      <c r="E24" s="104"/>
      <c r="F24" s="104"/>
      <c r="G24" s="105">
        <f>G23-G22</f>
        <v>0</v>
      </c>
      <c r="H24" s="99"/>
      <c r="I24" s="99"/>
      <c r="J24" s="98"/>
    </row>
    <row r="25" spans="1:10" ht="16.5">
      <c r="A25" s="103" t="s">
        <v>123</v>
      </c>
      <c r="B25" s="104"/>
      <c r="C25" s="104"/>
      <c r="D25" s="104"/>
      <c r="E25" s="104"/>
      <c r="F25" s="104"/>
      <c r="G25" s="105"/>
      <c r="H25" s="99"/>
      <c r="I25" s="99"/>
      <c r="J25" s="98"/>
    </row>
    <row r="26" spans="1:10" ht="16.5">
      <c r="A26" s="101" t="s">
        <v>126</v>
      </c>
      <c r="B26" s="104"/>
      <c r="C26" s="104"/>
      <c r="D26" s="104"/>
      <c r="E26" s="104"/>
      <c r="F26" s="104"/>
      <c r="G26" s="105">
        <f>ROUND(G22*1.3,2)</f>
        <v>0</v>
      </c>
      <c r="H26" s="99"/>
      <c r="I26" s="99"/>
      <c r="J26" s="98"/>
    </row>
    <row r="27" spans="1:10" ht="16.5">
      <c r="A27" s="101" t="s">
        <v>127</v>
      </c>
      <c r="B27" s="104"/>
      <c r="C27" s="104"/>
      <c r="D27" s="104"/>
      <c r="E27" s="104"/>
      <c r="F27" s="104"/>
      <c r="G27" s="105">
        <f>ROUND(G23*1.3,2)</f>
        <v>0</v>
      </c>
      <c r="H27" s="99"/>
      <c r="I27" s="99"/>
      <c r="J27" s="98"/>
    </row>
    <row r="28" spans="1:10" ht="16.5">
      <c r="A28" s="101" t="s">
        <v>122</v>
      </c>
      <c r="B28" s="104"/>
      <c r="C28" s="104"/>
      <c r="D28" s="104"/>
      <c r="E28" s="104"/>
      <c r="F28" s="104"/>
      <c r="G28" s="105">
        <f>G27-G26</f>
        <v>0</v>
      </c>
      <c r="H28" s="99"/>
      <c r="I28" s="99"/>
      <c r="J28" s="98"/>
    </row>
    <row r="29" spans="1:10">
      <c r="A29" s="96"/>
      <c r="B29" s="96"/>
      <c r="C29" s="96"/>
      <c r="D29" s="96"/>
      <c r="E29" s="96"/>
      <c r="F29" s="96"/>
      <c r="G29" s="97"/>
      <c r="H29" s="99"/>
      <c r="I29" s="99"/>
      <c r="J29" s="98"/>
    </row>
    <row r="30" spans="1:10" ht="15.75">
      <c r="A30" s="10"/>
      <c r="B30" s="12" t="s">
        <v>9</v>
      </c>
      <c r="C30" s="142"/>
      <c r="D30" s="142"/>
      <c r="E30" s="142"/>
      <c r="F30" s="142"/>
      <c r="G30" s="142"/>
      <c r="H30" s="142"/>
      <c r="I30" s="142"/>
      <c r="J30" s="142"/>
    </row>
    <row r="31" spans="1:10" ht="13.5">
      <c r="A31" s="10"/>
      <c r="B31" s="11"/>
      <c r="C31" s="143"/>
      <c r="D31" s="143"/>
      <c r="E31" s="143"/>
      <c r="F31" s="143"/>
      <c r="G31" s="143"/>
      <c r="H31" s="143"/>
      <c r="I31" s="143"/>
      <c r="J31" s="143"/>
    </row>
    <row r="32" spans="1:10" ht="13.5">
      <c r="A32" s="13"/>
      <c r="B32" s="11"/>
      <c r="C32" s="13"/>
      <c r="D32" s="13"/>
      <c r="E32" s="13"/>
      <c r="F32" s="14"/>
      <c r="G32" s="15" t="s">
        <v>56</v>
      </c>
      <c r="H32" s="16"/>
      <c r="I32" s="17"/>
      <c r="J32" s="18"/>
    </row>
    <row r="33" spans="1:10" ht="13.5">
      <c r="A33" s="13"/>
      <c r="B33" s="11"/>
      <c r="C33" s="13"/>
      <c r="D33" s="13"/>
      <c r="E33" s="13"/>
      <c r="F33" s="13"/>
      <c r="G33" s="19" t="s">
        <v>57</v>
      </c>
      <c r="H33" s="17"/>
      <c r="I33" s="17"/>
      <c r="J33" s="18"/>
    </row>
    <row r="34" spans="1:10" ht="15.75">
      <c r="A34" s="13"/>
      <c r="B34" s="11"/>
      <c r="C34" s="13"/>
      <c r="D34" s="13"/>
      <c r="E34" s="13"/>
      <c r="F34" s="13"/>
      <c r="G34" s="19" t="s">
        <v>10</v>
      </c>
      <c r="H34" s="17"/>
      <c r="I34" s="12"/>
      <c r="J34" s="12"/>
    </row>
  </sheetData>
  <sheetProtection selectLockedCells="1" selectUnlockedCells="1"/>
  <mergeCells count="10">
    <mergeCell ref="C30:J30"/>
    <mergeCell ref="C31:J31"/>
    <mergeCell ref="A7:J7"/>
    <mergeCell ref="A20:F20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43307086614173229" bottom="0" header="0.19685039370078741" footer="0.51181102362204722"/>
  <pageSetup paperSize="9" firstPageNumber="0" orientation="landscape" horizontalDpi="300" verticalDpi="300" r:id="rId1"/>
  <headerFooter alignWithMargins="0">
    <oddHeader>&amp;C&amp;8Strona &amp;P z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8E6B-B5F5-418D-91BC-3B2147A627C1}">
  <sheetPr>
    <tabColor rgb="FF92D050"/>
    <pageSetUpPr fitToPage="1"/>
  </sheetPr>
  <dimension ref="A1:K27"/>
  <sheetViews>
    <sheetView showGridLines="0" topLeftCell="A4" zoomScale="150" zoomScaleNormal="150" zoomScaleSheetLayoutView="100" workbookViewId="0">
      <selection activeCell="F10" sqref="F10:F12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1">
      <c r="A1" s="132" t="s">
        <v>143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1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1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1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1" ht="25.5">
      <c r="A7" s="140" t="s">
        <v>113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1" s="64" customFormat="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65" t="s">
        <v>104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1" s="64" customFormat="1" ht="11.25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</row>
    <row r="10" spans="1:11" s="2" customFormat="1" ht="89.25">
      <c r="A10" s="90">
        <v>1</v>
      </c>
      <c r="B10" s="84" t="s">
        <v>114</v>
      </c>
      <c r="C10" s="118" t="s">
        <v>7</v>
      </c>
      <c r="D10" s="21">
        <v>18</v>
      </c>
      <c r="E10" s="30"/>
      <c r="F10" s="24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</row>
    <row r="11" spans="1:11" s="2" customFormat="1" ht="63.75">
      <c r="A11" s="43">
        <v>2</v>
      </c>
      <c r="B11" s="44" t="s">
        <v>115</v>
      </c>
      <c r="C11" s="45" t="s">
        <v>7</v>
      </c>
      <c r="D11" s="39">
        <v>52</v>
      </c>
      <c r="E11" s="52"/>
      <c r="F11" s="41"/>
      <c r="G11" s="41">
        <f t="shared" ref="G11:G12" si="0">ROUND(D11*F11,2)</f>
        <v>0</v>
      </c>
      <c r="H11" s="37">
        <v>0.08</v>
      </c>
      <c r="I11" s="41">
        <f t="shared" ref="I11:I12" si="1">ROUND(F11+F11*H11,2)</f>
        <v>0</v>
      </c>
      <c r="J11" s="41">
        <f t="shared" ref="J11:J12" si="2">ROUND(I11*D11,2)</f>
        <v>0</v>
      </c>
    </row>
    <row r="12" spans="1:11" s="2" customFormat="1" ht="51">
      <c r="A12" s="43">
        <v>3</v>
      </c>
      <c r="B12" s="44" t="s">
        <v>116</v>
      </c>
      <c r="C12" s="45" t="s">
        <v>7</v>
      </c>
      <c r="D12" s="39">
        <v>2</v>
      </c>
      <c r="E12" s="52"/>
      <c r="F12" s="41"/>
      <c r="G12" s="41">
        <f t="shared" si="0"/>
        <v>0</v>
      </c>
      <c r="H12" s="37">
        <v>0.08</v>
      </c>
      <c r="I12" s="41">
        <f t="shared" si="1"/>
        <v>0</v>
      </c>
      <c r="J12" s="41">
        <f t="shared" si="2"/>
        <v>0</v>
      </c>
    </row>
    <row r="13" spans="1:11">
      <c r="A13" s="54"/>
      <c r="B13" s="60"/>
      <c r="C13" s="60"/>
      <c r="D13" s="55"/>
      <c r="E13" s="55"/>
      <c r="F13" s="49" t="s">
        <v>8</v>
      </c>
      <c r="G13" s="9">
        <f>SUM(G10:G12)</f>
        <v>0</v>
      </c>
      <c r="H13" s="128"/>
      <c r="I13" s="128"/>
      <c r="J13" s="32">
        <f>SUM(J10:J12)</f>
        <v>0</v>
      </c>
    </row>
    <row r="14" spans="1:11" ht="16.5">
      <c r="A14" s="103" t="s">
        <v>121</v>
      </c>
      <c r="B14" s="104"/>
      <c r="C14" s="104"/>
      <c r="D14" s="104"/>
      <c r="E14" s="104"/>
      <c r="F14" s="104"/>
      <c r="G14" s="105"/>
      <c r="H14" s="99"/>
      <c r="I14" s="99"/>
      <c r="J14" s="98"/>
      <c r="K14" t="s">
        <v>11</v>
      </c>
    </row>
    <row r="15" spans="1:11" ht="16.5">
      <c r="A15" s="101" t="s">
        <v>124</v>
      </c>
      <c r="B15" s="104"/>
      <c r="C15" s="104"/>
      <c r="D15" s="104"/>
      <c r="E15" s="104"/>
      <c r="F15" s="104"/>
      <c r="G15" s="105">
        <f>G13</f>
        <v>0</v>
      </c>
      <c r="H15" s="99"/>
      <c r="I15" s="99"/>
      <c r="J15" s="98"/>
    </row>
    <row r="16" spans="1:11" ht="16.5">
      <c r="A16" s="101" t="s">
        <v>125</v>
      </c>
      <c r="B16" s="104"/>
      <c r="C16" s="104"/>
      <c r="D16" s="104"/>
      <c r="E16" s="104"/>
      <c r="F16" s="104"/>
      <c r="G16" s="105">
        <f>J13</f>
        <v>0</v>
      </c>
      <c r="H16" s="99"/>
      <c r="I16" s="99"/>
      <c r="J16" s="98"/>
    </row>
    <row r="17" spans="1:10" ht="16.5">
      <c r="A17" s="101" t="s">
        <v>122</v>
      </c>
      <c r="B17" s="104"/>
      <c r="C17" s="104"/>
      <c r="D17" s="104"/>
      <c r="E17" s="104"/>
      <c r="F17" s="104"/>
      <c r="G17" s="105">
        <f>G16-G15</f>
        <v>0</v>
      </c>
      <c r="H17" s="99"/>
      <c r="I17" s="99"/>
      <c r="J17" s="98"/>
    </row>
    <row r="18" spans="1:10" ht="16.5">
      <c r="A18" s="103" t="s">
        <v>123</v>
      </c>
      <c r="B18" s="104"/>
      <c r="C18" s="104"/>
      <c r="D18" s="104"/>
      <c r="E18" s="104"/>
      <c r="F18" s="104"/>
      <c r="G18" s="105"/>
      <c r="H18" s="99"/>
      <c r="I18" s="99"/>
      <c r="J18" s="98"/>
    </row>
    <row r="19" spans="1:10" ht="16.5">
      <c r="A19" s="101" t="s">
        <v>126</v>
      </c>
      <c r="B19" s="104"/>
      <c r="C19" s="104"/>
      <c r="D19" s="104"/>
      <c r="E19" s="104"/>
      <c r="F19" s="104"/>
      <c r="G19" s="105">
        <f>ROUND(G15*1.3,2)</f>
        <v>0</v>
      </c>
      <c r="H19" s="99"/>
      <c r="I19" s="99"/>
      <c r="J19" s="98"/>
    </row>
    <row r="20" spans="1:10" ht="16.5">
      <c r="A20" s="101" t="s">
        <v>127</v>
      </c>
      <c r="B20" s="104"/>
      <c r="C20" s="104"/>
      <c r="D20" s="104"/>
      <c r="E20" s="104"/>
      <c r="F20" s="104"/>
      <c r="G20" s="105">
        <f>ROUND(G16*1.3,2)</f>
        <v>0</v>
      </c>
      <c r="H20" s="99"/>
      <c r="I20" s="99"/>
      <c r="J20" s="98"/>
    </row>
    <row r="21" spans="1:10" ht="16.5">
      <c r="A21" s="101" t="s">
        <v>122</v>
      </c>
      <c r="B21" s="104"/>
      <c r="C21" s="104"/>
      <c r="D21" s="104"/>
      <c r="E21" s="104"/>
      <c r="F21" s="104"/>
      <c r="G21" s="105">
        <f>G20-G19</f>
        <v>0</v>
      </c>
      <c r="H21" s="99"/>
      <c r="I21" s="99"/>
      <c r="J21" s="98"/>
    </row>
    <row r="22" spans="1:10">
      <c r="A22" s="96"/>
      <c r="B22" s="96"/>
      <c r="C22" s="96"/>
      <c r="D22" s="96"/>
      <c r="E22" s="96"/>
      <c r="F22" s="96"/>
      <c r="G22" s="97"/>
      <c r="H22" s="99"/>
      <c r="I22" s="99"/>
      <c r="J22" s="98"/>
    </row>
    <row r="23" spans="1:10" ht="15.75">
      <c r="A23" s="10"/>
      <c r="B23" s="12" t="s">
        <v>9</v>
      </c>
      <c r="C23" s="142"/>
      <c r="D23" s="142"/>
      <c r="E23" s="142"/>
      <c r="F23" s="142"/>
      <c r="G23" s="142"/>
      <c r="H23" s="142"/>
      <c r="I23" s="142"/>
      <c r="J23" s="142"/>
    </row>
    <row r="24" spans="1:10" ht="13.5">
      <c r="A24" s="10"/>
      <c r="B24" s="11"/>
      <c r="C24" s="143"/>
      <c r="D24" s="143"/>
      <c r="E24" s="143"/>
      <c r="F24" s="143"/>
      <c r="G24" s="143"/>
      <c r="H24" s="143"/>
      <c r="I24" s="143"/>
      <c r="J24" s="143"/>
    </row>
    <row r="25" spans="1:10" ht="13.5">
      <c r="A25" s="13"/>
      <c r="B25" s="11"/>
      <c r="C25" s="13"/>
      <c r="D25" s="13"/>
      <c r="E25" s="13"/>
      <c r="F25" s="14"/>
      <c r="G25" s="15" t="s">
        <v>56</v>
      </c>
      <c r="H25" s="16"/>
      <c r="I25" s="17"/>
      <c r="J25" s="18"/>
    </row>
    <row r="26" spans="1:10" ht="13.5">
      <c r="A26" s="13"/>
      <c r="B26" s="11"/>
      <c r="C26" s="13"/>
      <c r="D26" s="13"/>
      <c r="E26" s="13"/>
      <c r="F26" s="13"/>
      <c r="G26" s="19" t="s">
        <v>57</v>
      </c>
      <c r="H26" s="17"/>
      <c r="I26" s="17"/>
      <c r="J26" s="18"/>
    </row>
    <row r="27" spans="1:10" ht="15.75">
      <c r="A27" s="13"/>
      <c r="B27" s="11"/>
      <c r="C27" s="13"/>
      <c r="D27" s="13"/>
      <c r="E27" s="13"/>
      <c r="F27" s="13"/>
      <c r="G27" s="19" t="s">
        <v>10</v>
      </c>
      <c r="H27" s="17"/>
      <c r="I27" s="12"/>
      <c r="J27" s="12"/>
    </row>
  </sheetData>
  <sheetProtection selectLockedCells="1" selectUnlockedCells="1"/>
  <mergeCells count="9">
    <mergeCell ref="A7:J7"/>
    <mergeCell ref="C23:J23"/>
    <mergeCell ref="C24:J24"/>
    <mergeCell ref="A1:J1"/>
    <mergeCell ref="A2:J2"/>
    <mergeCell ref="A3:J3"/>
    <mergeCell ref="A4:J4"/>
    <mergeCell ref="A5:J5"/>
    <mergeCell ref="A6:J6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M25"/>
  <sheetViews>
    <sheetView showGridLines="0" zoomScale="150" zoomScaleNormal="150" zoomScaleSheetLayoutView="100" workbookViewId="0">
      <selection activeCell="F10" sqref="F10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3" s="11" customFormat="1">
      <c r="A1" s="132" t="s">
        <v>128</v>
      </c>
      <c r="B1" s="132"/>
      <c r="C1" s="132"/>
      <c r="D1" s="132"/>
      <c r="E1" s="132"/>
      <c r="F1" s="132"/>
      <c r="G1" s="132"/>
      <c r="H1" s="132"/>
      <c r="I1" s="132"/>
      <c r="J1" s="132"/>
      <c r="K1" s="94"/>
      <c r="L1" s="94"/>
      <c r="M1" s="94"/>
    </row>
    <row r="2" spans="1:13" s="11" customFormat="1" ht="4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  <c r="K2" s="91"/>
      <c r="L2" s="91"/>
      <c r="M2" s="91"/>
    </row>
    <row r="3" spans="1:13" s="11" customFormat="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  <c r="K3" s="95"/>
      <c r="L3" s="95"/>
      <c r="M3" s="95"/>
    </row>
    <row r="4" spans="1:13" s="11" customFormat="1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  <c r="K4" s="91"/>
      <c r="L4" s="91"/>
      <c r="M4" s="91"/>
    </row>
    <row r="5" spans="1:13" s="11" customFormat="1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  <c r="K5" s="93"/>
      <c r="L5" s="93"/>
      <c r="M5" s="93"/>
    </row>
    <row r="6" spans="1:13" s="11" customFormat="1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  <c r="K6" s="92"/>
      <c r="L6" s="92"/>
      <c r="M6" s="92"/>
    </row>
    <row r="7" spans="1:13" s="11" customFormat="1" ht="25.5">
      <c r="A7" s="140" t="s">
        <v>63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3" s="11" customFormat="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3" s="11" customFormat="1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3" s="19" customFormat="1" ht="114.75">
      <c r="A10" s="21">
        <v>1</v>
      </c>
      <c r="B10" s="40" t="s">
        <v>85</v>
      </c>
      <c r="C10" s="38" t="s">
        <v>35</v>
      </c>
      <c r="D10" s="39">
        <v>1000</v>
      </c>
      <c r="E10" s="52"/>
      <c r="F10" s="121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</row>
    <row r="11" spans="1:13" s="11" customFormat="1">
      <c r="A11" s="145" t="s">
        <v>8</v>
      </c>
      <c r="B11" s="146"/>
      <c r="C11" s="146"/>
      <c r="D11" s="146"/>
      <c r="E11" s="146"/>
      <c r="F11" s="146"/>
      <c r="G11" s="9">
        <f>SUM(G10)</f>
        <v>0</v>
      </c>
      <c r="H11" s="100"/>
      <c r="I11" s="100"/>
      <c r="J11" s="32">
        <f>SUM(J10)</f>
        <v>0</v>
      </c>
    </row>
    <row r="12" spans="1:13" s="11" customFormat="1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3" s="11" customFormat="1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3" s="11" customFormat="1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3" s="11" customFormat="1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3" s="11" customFormat="1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s="11" customFormat="1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s="11" customFormat="1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s="11" customFormat="1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 s="11" customFormat="1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s="11" customFormat="1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s="11" customFormat="1" ht="13.5">
      <c r="A22" s="10"/>
      <c r="C22" s="143"/>
      <c r="D22" s="143"/>
      <c r="E22" s="143"/>
      <c r="F22" s="143"/>
      <c r="G22" s="143"/>
      <c r="H22" s="143"/>
      <c r="I22" s="143"/>
      <c r="J22" s="143"/>
    </row>
    <row r="23" spans="1:10" s="11" customFormat="1" ht="13.5">
      <c r="A23" s="13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s="11" customFormat="1" ht="13.5">
      <c r="A24" s="13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s="11" customFormat="1" ht="15.75">
      <c r="A25" s="13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10">
    <mergeCell ref="C21:J21"/>
    <mergeCell ref="C22:J22"/>
    <mergeCell ref="A4:J4"/>
    <mergeCell ref="A6:J6"/>
    <mergeCell ref="A11:F11"/>
    <mergeCell ref="A1:J1"/>
    <mergeCell ref="A2:J2"/>
    <mergeCell ref="A5:J5"/>
    <mergeCell ref="A7:J7"/>
    <mergeCell ref="A3:J3"/>
  </mergeCells>
  <pageMargins left="0.19685039370078741" right="0.19685039370078741" top="0.43307086614173229" bottom="0.19685039370078741" header="0.19685039370078741" footer="0.59055118110236227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28"/>
  <sheetViews>
    <sheetView showGridLines="0" zoomScale="150" zoomScaleNormal="150" zoomScaleSheetLayoutView="100" workbookViewId="0">
      <selection activeCell="F13" sqref="F10:F13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4">
      <c r="A1" s="132" t="s">
        <v>151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4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4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4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4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4" ht="25.5">
      <c r="A7" s="140" t="s">
        <v>64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4" s="2" customFormat="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4" s="2" customFormat="1" ht="11.25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4" s="2" customFormat="1" ht="89.25">
      <c r="A10" s="6">
        <v>1</v>
      </c>
      <c r="B10" s="34" t="s">
        <v>30</v>
      </c>
      <c r="C10" s="6" t="s">
        <v>6</v>
      </c>
      <c r="D10" s="6">
        <v>910</v>
      </c>
      <c r="E10" s="51"/>
      <c r="F10" s="122"/>
      <c r="G10" s="41">
        <f>ROUND(D10*F10,2)</f>
        <v>0</v>
      </c>
      <c r="H10" s="37">
        <v>0.23</v>
      </c>
      <c r="I10" s="41">
        <f>ROUND(F10+F10*H10,2)</f>
        <v>0</v>
      </c>
      <c r="J10" s="41">
        <f>ROUND(I10*D10,2)</f>
        <v>0</v>
      </c>
    </row>
    <row r="11" spans="1:14" s="2" customFormat="1" ht="89.25">
      <c r="A11" s="42">
        <v>2</v>
      </c>
      <c r="B11" s="87" t="s">
        <v>86</v>
      </c>
      <c r="C11" s="35" t="s">
        <v>6</v>
      </c>
      <c r="D11" s="36">
        <v>240</v>
      </c>
      <c r="E11" s="52"/>
      <c r="F11" s="121"/>
      <c r="G11" s="41">
        <f t="shared" ref="G11:G13" si="0">ROUND(D11*F11,2)</f>
        <v>0</v>
      </c>
      <c r="H11" s="37">
        <v>0.08</v>
      </c>
      <c r="I11" s="41">
        <f t="shared" ref="I11:I13" si="1">ROUND(F11+F11*H11,2)</f>
        <v>0</v>
      </c>
      <c r="J11" s="41">
        <f t="shared" ref="J11:J13" si="2">ROUND(I11*D11,2)</f>
        <v>0</v>
      </c>
    </row>
    <row r="12" spans="1:14" s="2" customFormat="1" ht="89.25">
      <c r="A12" s="38">
        <v>3</v>
      </c>
      <c r="B12" s="88" t="s">
        <v>87</v>
      </c>
      <c r="C12" s="38" t="s">
        <v>6</v>
      </c>
      <c r="D12" s="39">
        <v>240</v>
      </c>
      <c r="E12" s="52"/>
      <c r="F12" s="121"/>
      <c r="G12" s="41">
        <f t="shared" si="0"/>
        <v>0</v>
      </c>
      <c r="H12" s="37">
        <v>0.08</v>
      </c>
      <c r="I12" s="41">
        <f t="shared" si="1"/>
        <v>0</v>
      </c>
      <c r="J12" s="41">
        <f t="shared" si="2"/>
        <v>0</v>
      </c>
      <c r="N12" s="2" t="s">
        <v>11</v>
      </c>
    </row>
    <row r="13" spans="1:14" s="3" customFormat="1" ht="76.5">
      <c r="A13" s="38" t="s">
        <v>15</v>
      </c>
      <c r="B13" s="89" t="s">
        <v>65</v>
      </c>
      <c r="C13" s="38" t="s">
        <v>6</v>
      </c>
      <c r="D13" s="39">
        <v>84</v>
      </c>
      <c r="E13" s="52"/>
      <c r="F13" s="121"/>
      <c r="G13" s="41">
        <f t="shared" si="0"/>
        <v>0</v>
      </c>
      <c r="H13" s="37">
        <v>0.23</v>
      </c>
      <c r="I13" s="41">
        <f t="shared" si="1"/>
        <v>0</v>
      </c>
      <c r="J13" s="41">
        <f t="shared" si="2"/>
        <v>0</v>
      </c>
    </row>
    <row r="14" spans="1:14">
      <c r="A14" s="147" t="s">
        <v>8</v>
      </c>
      <c r="B14" s="147"/>
      <c r="C14" s="147"/>
      <c r="D14" s="147"/>
      <c r="E14" s="147"/>
      <c r="F14" s="145"/>
      <c r="G14" s="9">
        <f>SUM(G10:G13)</f>
        <v>0</v>
      </c>
      <c r="H14" s="128"/>
      <c r="I14" s="128"/>
      <c r="J14" s="32">
        <f>SUM(J10:J13)</f>
        <v>0</v>
      </c>
    </row>
    <row r="15" spans="1:14" ht="16.5">
      <c r="A15" s="103" t="s">
        <v>121</v>
      </c>
      <c r="B15" s="104"/>
      <c r="C15" s="104"/>
      <c r="D15" s="104"/>
      <c r="E15" s="104"/>
      <c r="F15" s="104"/>
      <c r="G15" s="105"/>
      <c r="H15" s="99"/>
      <c r="I15" s="99"/>
      <c r="J15" s="98"/>
    </row>
    <row r="16" spans="1:14" ht="16.5">
      <c r="A16" s="101" t="s">
        <v>124</v>
      </c>
      <c r="B16" s="104"/>
      <c r="C16" s="104"/>
      <c r="D16" s="104"/>
      <c r="E16" s="104"/>
      <c r="F16" s="104"/>
      <c r="G16" s="105">
        <f>G14</f>
        <v>0</v>
      </c>
      <c r="H16" s="99"/>
      <c r="I16" s="99"/>
      <c r="J16" s="98"/>
    </row>
    <row r="17" spans="1:10" ht="16.5">
      <c r="A17" s="101" t="s">
        <v>125</v>
      </c>
      <c r="B17" s="104"/>
      <c r="C17" s="104"/>
      <c r="D17" s="104"/>
      <c r="E17" s="104"/>
      <c r="F17" s="104"/>
      <c r="G17" s="105">
        <f>J14</f>
        <v>0</v>
      </c>
      <c r="H17" s="99"/>
      <c r="I17" s="99"/>
      <c r="J17" s="98"/>
    </row>
    <row r="18" spans="1:10" ht="16.5">
      <c r="A18" s="101" t="s">
        <v>122</v>
      </c>
      <c r="B18" s="104"/>
      <c r="C18" s="104"/>
      <c r="D18" s="104"/>
      <c r="E18" s="104"/>
      <c r="F18" s="104"/>
      <c r="G18" s="105">
        <f>G17-G16</f>
        <v>0</v>
      </c>
      <c r="H18" s="99"/>
      <c r="I18" s="99"/>
      <c r="J18" s="98"/>
    </row>
    <row r="19" spans="1:10" ht="16.5">
      <c r="A19" s="103" t="s">
        <v>123</v>
      </c>
      <c r="B19" s="104"/>
      <c r="C19" s="104"/>
      <c r="D19" s="104"/>
      <c r="E19" s="104"/>
      <c r="F19" s="104"/>
      <c r="G19" s="105"/>
      <c r="H19" s="99"/>
      <c r="I19" s="99"/>
      <c r="J19" s="98"/>
    </row>
    <row r="20" spans="1:10" ht="16.5">
      <c r="A20" s="101" t="s">
        <v>126</v>
      </c>
      <c r="B20" s="104"/>
      <c r="C20" s="104"/>
      <c r="D20" s="104"/>
      <c r="E20" s="104"/>
      <c r="F20" s="104"/>
      <c r="G20" s="105">
        <f>ROUND(G16*1.3,2)</f>
        <v>0</v>
      </c>
      <c r="H20" s="99"/>
      <c r="I20" s="99"/>
      <c r="J20" s="98"/>
    </row>
    <row r="21" spans="1:10" ht="16.5">
      <c r="A21" s="101" t="s">
        <v>127</v>
      </c>
      <c r="B21" s="104"/>
      <c r="C21" s="104"/>
      <c r="D21" s="104"/>
      <c r="E21" s="104"/>
      <c r="F21" s="104"/>
      <c r="G21" s="105">
        <f>ROUND(G17*1.3,2)</f>
        <v>0</v>
      </c>
      <c r="H21" s="99"/>
      <c r="I21" s="99"/>
      <c r="J21" s="98"/>
    </row>
    <row r="22" spans="1:10" ht="16.5">
      <c r="A22" s="101" t="s">
        <v>122</v>
      </c>
      <c r="B22" s="104"/>
      <c r="C22" s="104"/>
      <c r="D22" s="104"/>
      <c r="E22" s="104"/>
      <c r="F22" s="104"/>
      <c r="G22" s="105">
        <f>G21-G20</f>
        <v>0</v>
      </c>
      <c r="H22" s="99"/>
      <c r="I22" s="99"/>
      <c r="J22" s="98"/>
    </row>
    <row r="23" spans="1:10">
      <c r="A23" s="96"/>
      <c r="B23" s="96"/>
      <c r="C23" s="96"/>
      <c r="D23" s="96"/>
      <c r="E23" s="96"/>
      <c r="F23" s="96"/>
      <c r="G23" s="97"/>
      <c r="H23" s="99"/>
      <c r="I23" s="99"/>
      <c r="J23" s="98"/>
    </row>
    <row r="24" spans="1:10" ht="15.75">
      <c r="A24" s="10"/>
      <c r="B24" s="12" t="s">
        <v>9</v>
      </c>
      <c r="C24" s="142"/>
      <c r="D24" s="142"/>
      <c r="E24" s="142"/>
      <c r="F24" s="142"/>
      <c r="G24" s="142"/>
      <c r="H24" s="142"/>
      <c r="I24" s="142"/>
      <c r="J24" s="142"/>
    </row>
    <row r="25" spans="1:10" ht="13.5">
      <c r="A25" s="10"/>
      <c r="B25" s="11"/>
      <c r="C25" s="143"/>
      <c r="D25" s="143"/>
      <c r="E25" s="143"/>
      <c r="F25" s="143"/>
      <c r="G25" s="143"/>
      <c r="H25" s="143"/>
      <c r="I25" s="143"/>
      <c r="J25" s="143"/>
    </row>
    <row r="26" spans="1:10" ht="13.5">
      <c r="A26" s="13"/>
      <c r="B26" s="11"/>
      <c r="C26" s="13"/>
      <c r="D26" s="13"/>
      <c r="E26" s="13"/>
      <c r="F26" s="14"/>
      <c r="G26" s="15" t="s">
        <v>56</v>
      </c>
      <c r="H26" s="16"/>
      <c r="I26" s="17"/>
      <c r="J26" s="18"/>
    </row>
    <row r="27" spans="1:10" ht="13.5">
      <c r="A27" s="13"/>
      <c r="B27" s="11"/>
      <c r="C27" s="13"/>
      <c r="D27" s="13"/>
      <c r="E27" s="13"/>
      <c r="F27" s="13"/>
      <c r="G27" s="19" t="s">
        <v>57</v>
      </c>
      <c r="H27" s="17"/>
      <c r="I27" s="17"/>
      <c r="J27" s="18"/>
    </row>
    <row r="28" spans="1:10" ht="15.75">
      <c r="A28" s="13"/>
      <c r="B28" s="11"/>
      <c r="C28" s="13"/>
      <c r="D28" s="13"/>
      <c r="E28" s="13"/>
      <c r="F28" s="13"/>
      <c r="G28" s="19" t="s">
        <v>10</v>
      </c>
      <c r="H28" s="17"/>
      <c r="I28" s="12"/>
      <c r="J28" s="12"/>
    </row>
  </sheetData>
  <sheetProtection selectLockedCells="1" selectUnlockedCells="1"/>
  <mergeCells count="10">
    <mergeCell ref="C24:J24"/>
    <mergeCell ref="C25:J25"/>
    <mergeCell ref="A1:J1"/>
    <mergeCell ref="A4:J4"/>
    <mergeCell ref="A2:J2"/>
    <mergeCell ref="A3:J3"/>
    <mergeCell ref="A5:J5"/>
    <mergeCell ref="A6:J6"/>
    <mergeCell ref="A7:J7"/>
    <mergeCell ref="A14:F14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5"/>
    <pageSetUpPr fitToPage="1"/>
  </sheetPr>
  <dimension ref="A1:M25"/>
  <sheetViews>
    <sheetView showGridLines="0" topLeftCell="A5" zoomScale="150" zoomScaleNormal="150" zoomScaleSheetLayoutView="100" workbookViewId="0">
      <selection activeCell="F10" sqref="F10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1.42578125" style="1" customWidth="1"/>
    <col min="8" max="8" width="5.7109375" style="1" customWidth="1"/>
    <col min="9" max="9" width="8.7109375" customWidth="1"/>
    <col min="10" max="10" width="10.7109375" customWidth="1"/>
  </cols>
  <sheetData>
    <row r="1" spans="1:13">
      <c r="A1" s="132" t="s">
        <v>150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3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3" ht="12.75" customHeight="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3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3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3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3" ht="25.5">
      <c r="A7" s="140" t="s">
        <v>66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3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3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3" ht="89.25">
      <c r="A10" s="43">
        <v>1</v>
      </c>
      <c r="B10" s="44" t="s">
        <v>88</v>
      </c>
      <c r="C10" s="45" t="s">
        <v>105</v>
      </c>
      <c r="D10" s="39">
        <v>668</v>
      </c>
      <c r="E10" s="52"/>
      <c r="F10" s="123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  <c r="M10" t="s">
        <v>11</v>
      </c>
    </row>
    <row r="11" spans="1:13" ht="23.25">
      <c r="A11" s="46"/>
      <c r="B11" s="50"/>
      <c r="C11" s="50"/>
      <c r="D11" s="48"/>
      <c r="E11" s="48"/>
      <c r="F11" s="49" t="s">
        <v>8</v>
      </c>
      <c r="G11" s="9">
        <f>SUM(G10:G10)</f>
        <v>0</v>
      </c>
      <c r="H11" s="128"/>
      <c r="I11" s="128"/>
      <c r="J11" s="32">
        <f>SUM(J10:J10)</f>
        <v>0</v>
      </c>
    </row>
    <row r="12" spans="1:13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3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3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3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3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ht="13.5">
      <c r="A22" s="10"/>
      <c r="B22" s="11"/>
      <c r="C22" s="143"/>
      <c r="D22" s="143"/>
      <c r="E22" s="143"/>
      <c r="F22" s="143"/>
      <c r="G22" s="143"/>
      <c r="H22" s="143"/>
      <c r="I22" s="143"/>
      <c r="J22" s="143"/>
    </row>
    <row r="23" spans="1:10" ht="13.5">
      <c r="A23" s="13"/>
      <c r="B23" s="11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ht="13.5">
      <c r="A24" s="13"/>
      <c r="B24" s="11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ht="15.75">
      <c r="A25" s="13"/>
      <c r="B25" s="11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9">
    <mergeCell ref="C21:J21"/>
    <mergeCell ref="C22:J22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25"/>
  <sheetViews>
    <sheetView showGridLines="0" zoomScale="150" zoomScaleNormal="150" zoomScaleSheetLayoutView="100" workbookViewId="0">
      <selection activeCell="F10" sqref="F10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2" style="1" customWidth="1"/>
    <col min="8" max="8" width="5.7109375" style="1" customWidth="1"/>
    <col min="9" max="9" width="8.7109375" customWidth="1"/>
    <col min="10" max="10" width="10.7109375" customWidth="1"/>
  </cols>
  <sheetData>
    <row r="1" spans="1:10">
      <c r="A1" s="132" t="s">
        <v>149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5.5">
      <c r="A7" s="140" t="s">
        <v>103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0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0" s="2" customFormat="1" ht="114.75">
      <c r="A10" s="33">
        <v>1</v>
      </c>
      <c r="B10" s="59" t="s">
        <v>102</v>
      </c>
      <c r="C10" s="45" t="s">
        <v>19</v>
      </c>
      <c r="D10" s="39">
        <v>1000</v>
      </c>
      <c r="E10" s="52"/>
      <c r="F10" s="123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</row>
    <row r="11" spans="1:10">
      <c r="A11" s="56"/>
      <c r="B11" s="50"/>
      <c r="C11" s="50"/>
      <c r="D11" s="57"/>
      <c r="E11" s="57"/>
      <c r="F11" s="49" t="s">
        <v>8</v>
      </c>
      <c r="G11" s="9">
        <f>SUM(G10)</f>
        <v>0</v>
      </c>
      <c r="H11" s="128"/>
      <c r="I11" s="128"/>
      <c r="J11" s="32">
        <f>SUM(J10)</f>
        <v>0</v>
      </c>
    </row>
    <row r="12" spans="1:10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0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0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0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0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ht="13.5">
      <c r="A22" s="10"/>
      <c r="B22" s="11"/>
      <c r="C22" s="143"/>
      <c r="D22" s="143"/>
      <c r="E22" s="143"/>
      <c r="F22" s="143"/>
      <c r="G22" s="143"/>
      <c r="H22" s="143"/>
      <c r="I22" s="143"/>
      <c r="J22" s="143"/>
    </row>
    <row r="23" spans="1:10" ht="13.5">
      <c r="A23" s="13"/>
      <c r="B23" s="11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ht="13.5">
      <c r="A24" s="13"/>
      <c r="B24" s="11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ht="15.75">
      <c r="A25" s="13"/>
      <c r="B25" s="11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9">
    <mergeCell ref="C21:J21"/>
    <mergeCell ref="C22:J22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L26"/>
  <sheetViews>
    <sheetView showGridLines="0" zoomScale="150" zoomScaleNormal="150" zoomScaleSheetLayoutView="100" workbookViewId="0">
      <selection activeCell="F10" sqref="F10:F11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2">
      <c r="A1" s="132" t="s">
        <v>148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2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2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2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2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2" ht="25.5">
      <c r="A7" s="140" t="s">
        <v>67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2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2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2" s="2" customFormat="1" ht="58.5" customHeight="1">
      <c r="A10" s="6">
        <v>1</v>
      </c>
      <c r="B10" s="59" t="s">
        <v>90</v>
      </c>
      <c r="C10" s="45" t="s">
        <v>68</v>
      </c>
      <c r="D10" s="39">
        <v>1400</v>
      </c>
      <c r="E10" s="52"/>
      <c r="F10" s="123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  <c r="L10" s="2" t="s">
        <v>11</v>
      </c>
    </row>
    <row r="11" spans="1:12" s="3" customFormat="1" ht="38.25">
      <c r="A11" s="38">
        <v>2</v>
      </c>
      <c r="B11" s="59" t="s">
        <v>89</v>
      </c>
      <c r="C11" s="38" t="s">
        <v>7</v>
      </c>
      <c r="D11" s="39">
        <v>200</v>
      </c>
      <c r="E11" s="52"/>
      <c r="F11" s="123"/>
      <c r="G11" s="41">
        <f>ROUND(D11*F11,2)</f>
        <v>0</v>
      </c>
      <c r="H11" s="37">
        <v>0.23</v>
      </c>
      <c r="I11" s="41">
        <f>ROUND(F11+F11*H11,2)</f>
        <v>0</v>
      </c>
      <c r="J11" s="41">
        <f>ROUND(I11*D11,2)</f>
        <v>0</v>
      </c>
    </row>
    <row r="12" spans="1:12">
      <c r="A12" s="54"/>
      <c r="B12" s="60"/>
      <c r="C12" s="60"/>
      <c r="D12" s="60"/>
      <c r="E12" s="60"/>
      <c r="F12" s="49" t="s">
        <v>8</v>
      </c>
      <c r="G12" s="9">
        <f>SUM(G10:G11)</f>
        <v>0</v>
      </c>
      <c r="H12" s="128"/>
      <c r="I12" s="128"/>
      <c r="J12" s="32">
        <f>SUM(J10:J11)</f>
        <v>0</v>
      </c>
    </row>
    <row r="13" spans="1:12" ht="16.5">
      <c r="A13" s="103" t="s">
        <v>121</v>
      </c>
      <c r="B13" s="104"/>
      <c r="C13" s="104"/>
      <c r="D13" s="104"/>
      <c r="E13" s="104"/>
      <c r="F13" s="104"/>
      <c r="G13" s="105"/>
      <c r="H13" s="99"/>
      <c r="I13" s="99"/>
      <c r="J13" s="98"/>
    </row>
    <row r="14" spans="1:12" ht="16.5">
      <c r="A14" s="101" t="s">
        <v>124</v>
      </c>
      <c r="B14" s="104"/>
      <c r="C14" s="104"/>
      <c r="D14" s="104"/>
      <c r="E14" s="104"/>
      <c r="F14" s="104"/>
      <c r="G14" s="105">
        <f>G12</f>
        <v>0</v>
      </c>
      <c r="H14" s="99"/>
      <c r="I14" s="99"/>
      <c r="J14" s="98"/>
    </row>
    <row r="15" spans="1:12" ht="16.5">
      <c r="A15" s="101" t="s">
        <v>125</v>
      </c>
      <c r="B15" s="104"/>
      <c r="C15" s="104"/>
      <c r="D15" s="104"/>
      <c r="E15" s="104"/>
      <c r="F15" s="104"/>
      <c r="G15" s="105">
        <f>J12</f>
        <v>0</v>
      </c>
      <c r="H15" s="99"/>
      <c r="I15" s="99"/>
      <c r="J15" s="98"/>
    </row>
    <row r="16" spans="1:12" ht="16.5">
      <c r="A16" s="101" t="s">
        <v>122</v>
      </c>
      <c r="B16" s="104"/>
      <c r="C16" s="104"/>
      <c r="D16" s="104"/>
      <c r="E16" s="104"/>
      <c r="F16" s="104"/>
      <c r="G16" s="105">
        <f>G15-G14</f>
        <v>0</v>
      </c>
      <c r="H16" s="99"/>
      <c r="I16" s="99"/>
      <c r="J16" s="98"/>
    </row>
    <row r="17" spans="1:10" ht="16.5">
      <c r="A17" s="103" t="s">
        <v>123</v>
      </c>
      <c r="B17" s="104"/>
      <c r="C17" s="104"/>
      <c r="D17" s="104"/>
      <c r="E17" s="104"/>
      <c r="F17" s="104"/>
      <c r="G17" s="105"/>
      <c r="H17" s="99"/>
      <c r="I17" s="99"/>
      <c r="J17" s="98"/>
    </row>
    <row r="18" spans="1:10" ht="16.5">
      <c r="A18" s="101" t="s">
        <v>126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127</v>
      </c>
      <c r="B19" s="104"/>
      <c r="C19" s="104"/>
      <c r="D19" s="104"/>
      <c r="E19" s="104"/>
      <c r="F19" s="104"/>
      <c r="G19" s="105">
        <f>ROUND(G15*1.3,2)</f>
        <v>0</v>
      </c>
      <c r="H19" s="99"/>
      <c r="I19" s="99"/>
      <c r="J19" s="98"/>
    </row>
    <row r="20" spans="1:10" ht="16.5">
      <c r="A20" s="101" t="s">
        <v>122</v>
      </c>
      <c r="B20" s="104"/>
      <c r="C20" s="104"/>
      <c r="D20" s="104"/>
      <c r="E20" s="104"/>
      <c r="F20" s="104"/>
      <c r="G20" s="105">
        <f>G19-G18</f>
        <v>0</v>
      </c>
      <c r="H20" s="99"/>
      <c r="I20" s="99"/>
      <c r="J20" s="98"/>
    </row>
    <row r="21" spans="1:10">
      <c r="A21" s="96"/>
      <c r="B21" s="96"/>
      <c r="C21" s="96"/>
      <c r="D21" s="96"/>
      <c r="E21" s="96"/>
      <c r="F21" s="96"/>
      <c r="G21" s="97"/>
      <c r="H21" s="99"/>
      <c r="I21" s="99"/>
      <c r="J21" s="98"/>
    </row>
    <row r="22" spans="1:10" ht="15.75">
      <c r="A22" s="10"/>
      <c r="B22" s="12" t="s">
        <v>9</v>
      </c>
      <c r="C22" s="142"/>
      <c r="D22" s="142"/>
      <c r="E22" s="142"/>
      <c r="F22" s="142"/>
      <c r="G22" s="142"/>
      <c r="H22" s="142"/>
      <c r="I22" s="142"/>
      <c r="J22" s="142"/>
    </row>
    <row r="23" spans="1:10" ht="13.5">
      <c r="A23" s="10"/>
      <c r="B23" s="11"/>
      <c r="C23" s="143"/>
      <c r="D23" s="143"/>
      <c r="E23" s="143"/>
      <c r="F23" s="143"/>
      <c r="G23" s="143"/>
      <c r="H23" s="143"/>
      <c r="I23" s="143"/>
      <c r="J23" s="143"/>
    </row>
    <row r="24" spans="1:10" ht="13.5">
      <c r="A24" s="13"/>
      <c r="B24" s="11"/>
      <c r="C24" s="13"/>
      <c r="D24" s="13"/>
      <c r="E24" s="13"/>
      <c r="F24" s="14"/>
      <c r="G24" s="15" t="s">
        <v>56</v>
      </c>
      <c r="H24" s="16"/>
      <c r="I24" s="17"/>
      <c r="J24" s="18"/>
    </row>
    <row r="25" spans="1:10" ht="13.5">
      <c r="A25" s="13"/>
      <c r="B25" s="11"/>
      <c r="C25" s="13"/>
      <c r="D25" s="13"/>
      <c r="E25" s="13"/>
      <c r="F25" s="13"/>
      <c r="G25" s="19" t="s">
        <v>57</v>
      </c>
      <c r="H25" s="17"/>
      <c r="I25" s="17"/>
      <c r="J25" s="18"/>
    </row>
    <row r="26" spans="1:10" ht="15.75">
      <c r="A26" s="13"/>
      <c r="B26" s="11"/>
      <c r="C26" s="13"/>
      <c r="D26" s="13"/>
      <c r="E26" s="13"/>
      <c r="F26" s="13"/>
      <c r="G26" s="19" t="s">
        <v>10</v>
      </c>
      <c r="H26" s="17"/>
      <c r="I26" s="12"/>
      <c r="J26" s="12"/>
    </row>
  </sheetData>
  <sheetProtection selectLockedCells="1" selectUnlockedCells="1"/>
  <mergeCells count="9">
    <mergeCell ref="C22:J22"/>
    <mergeCell ref="C23:J23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8"/>
  <sheetViews>
    <sheetView showGridLines="0" tabSelected="1" topLeftCell="A8" zoomScale="150" zoomScaleNormal="150" zoomScaleSheetLayoutView="100" workbookViewId="0">
      <selection activeCell="B14" sqref="B14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2">
      <c r="A1" s="132" t="s">
        <v>147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2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2" ht="12.75" customHeight="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2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2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2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2" ht="25.5">
      <c r="A7" s="140" t="s">
        <v>70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2" s="64" customFormat="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104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2" s="64" customFormat="1" ht="11.25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2" s="2" customFormat="1" ht="51">
      <c r="A10" s="21">
        <v>1</v>
      </c>
      <c r="B10" s="59" t="s">
        <v>159</v>
      </c>
      <c r="C10" s="38" t="s">
        <v>29</v>
      </c>
      <c r="D10" s="39">
        <v>30</v>
      </c>
      <c r="E10" s="52"/>
      <c r="F10" s="123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  <c r="K10" s="86"/>
    </row>
    <row r="11" spans="1:12" s="2" customFormat="1" ht="51">
      <c r="A11" s="21">
        <v>2</v>
      </c>
      <c r="B11" s="59" t="s">
        <v>160</v>
      </c>
      <c r="C11" s="38" t="s">
        <v>29</v>
      </c>
      <c r="D11" s="39">
        <v>680</v>
      </c>
      <c r="E11" s="52"/>
      <c r="F11" s="123"/>
      <c r="G11" s="41">
        <f t="shared" ref="G11:G13" si="0">ROUND(D11*F11,2)</f>
        <v>0</v>
      </c>
      <c r="H11" s="37">
        <v>0.08</v>
      </c>
      <c r="I11" s="41">
        <f t="shared" ref="I11:I13" si="1">ROUND(F11+F11*H11,2)</f>
        <v>0</v>
      </c>
      <c r="J11" s="41">
        <f t="shared" ref="J11:J13" si="2">ROUND(I11*D11,2)</f>
        <v>0</v>
      </c>
    </row>
    <row r="12" spans="1:12" s="2" customFormat="1" ht="51">
      <c r="A12" s="21">
        <v>3</v>
      </c>
      <c r="B12" s="59" t="s">
        <v>161</v>
      </c>
      <c r="C12" s="38" t="s">
        <v>29</v>
      </c>
      <c r="D12" s="39">
        <v>300</v>
      </c>
      <c r="E12" s="52"/>
      <c r="F12" s="123"/>
      <c r="G12" s="41">
        <f t="shared" si="0"/>
        <v>0</v>
      </c>
      <c r="H12" s="37">
        <v>0.08</v>
      </c>
      <c r="I12" s="41">
        <f t="shared" si="1"/>
        <v>0</v>
      </c>
      <c r="J12" s="41">
        <f t="shared" si="2"/>
        <v>0</v>
      </c>
    </row>
    <row r="13" spans="1:12" s="2" customFormat="1" ht="51">
      <c r="A13" s="21">
        <v>4</v>
      </c>
      <c r="B13" s="59" t="s">
        <v>162</v>
      </c>
      <c r="C13" s="38" t="s">
        <v>29</v>
      </c>
      <c r="D13" s="39">
        <v>30</v>
      </c>
      <c r="E13" s="52"/>
      <c r="F13" s="123"/>
      <c r="G13" s="41">
        <f t="shared" si="0"/>
        <v>0</v>
      </c>
      <c r="H13" s="37">
        <v>0.08</v>
      </c>
      <c r="I13" s="41">
        <f t="shared" si="1"/>
        <v>0</v>
      </c>
      <c r="J13" s="41">
        <f t="shared" si="2"/>
        <v>0</v>
      </c>
    </row>
    <row r="14" spans="1:12">
      <c r="A14" s="54"/>
      <c r="B14" s="60"/>
      <c r="C14" s="60"/>
      <c r="D14" s="55"/>
      <c r="E14" s="55"/>
      <c r="F14" s="49" t="s">
        <v>8</v>
      </c>
      <c r="G14" s="9">
        <f>SUM(G10:G13)</f>
        <v>0</v>
      </c>
      <c r="H14" s="128"/>
      <c r="I14" s="128"/>
      <c r="J14" s="32">
        <f>SUM(J10:J13)</f>
        <v>0</v>
      </c>
    </row>
    <row r="15" spans="1:12" ht="16.5">
      <c r="A15" s="103" t="s">
        <v>121</v>
      </c>
      <c r="B15" s="104"/>
      <c r="C15" s="104"/>
      <c r="D15" s="104"/>
      <c r="E15" s="104"/>
      <c r="F15" s="104"/>
      <c r="G15" s="105"/>
      <c r="H15" s="99"/>
      <c r="I15" s="99"/>
      <c r="J15" s="98"/>
      <c r="L15" t="s">
        <v>11</v>
      </c>
    </row>
    <row r="16" spans="1:12" ht="16.5">
      <c r="A16" s="101" t="s">
        <v>124</v>
      </c>
      <c r="B16" s="104"/>
      <c r="C16" s="104"/>
      <c r="D16" s="104"/>
      <c r="E16" s="104"/>
      <c r="F16" s="104"/>
      <c r="G16" s="105">
        <f>G14</f>
        <v>0</v>
      </c>
      <c r="H16" s="99"/>
      <c r="I16" s="99"/>
      <c r="J16" s="98"/>
    </row>
    <row r="17" spans="1:10" ht="16.5">
      <c r="A17" s="101" t="s">
        <v>125</v>
      </c>
      <c r="B17" s="104"/>
      <c r="C17" s="104"/>
      <c r="D17" s="104"/>
      <c r="E17" s="104"/>
      <c r="F17" s="104"/>
      <c r="G17" s="105">
        <f>J14</f>
        <v>0</v>
      </c>
      <c r="H17" s="99"/>
      <c r="I17" s="99"/>
      <c r="J17" s="98"/>
    </row>
    <row r="18" spans="1:10" ht="16.5">
      <c r="A18" s="101" t="s">
        <v>122</v>
      </c>
      <c r="B18" s="104"/>
      <c r="C18" s="104"/>
      <c r="D18" s="104"/>
      <c r="E18" s="104"/>
      <c r="F18" s="104"/>
      <c r="G18" s="105">
        <f>G17-G16</f>
        <v>0</v>
      </c>
      <c r="H18" s="99"/>
      <c r="I18" s="99"/>
      <c r="J18" s="98"/>
    </row>
    <row r="19" spans="1:10" ht="16.5">
      <c r="A19" s="103" t="s">
        <v>123</v>
      </c>
      <c r="B19" s="104"/>
      <c r="C19" s="104"/>
      <c r="D19" s="104"/>
      <c r="E19" s="104"/>
      <c r="F19" s="104"/>
      <c r="G19" s="105"/>
      <c r="H19" s="99"/>
      <c r="I19" s="99"/>
      <c r="J19" s="98"/>
    </row>
    <row r="20" spans="1:10" ht="16.5">
      <c r="A20" s="101" t="s">
        <v>126</v>
      </c>
      <c r="B20" s="104"/>
      <c r="C20" s="104"/>
      <c r="D20" s="104"/>
      <c r="E20" s="104"/>
      <c r="F20" s="104"/>
      <c r="G20" s="105">
        <f>ROUND(G16*1.3,2)</f>
        <v>0</v>
      </c>
      <c r="H20" s="99"/>
      <c r="I20" s="99"/>
      <c r="J20" s="98"/>
    </row>
    <row r="21" spans="1:10" ht="16.5">
      <c r="A21" s="101" t="s">
        <v>127</v>
      </c>
      <c r="B21" s="104"/>
      <c r="C21" s="104"/>
      <c r="D21" s="104"/>
      <c r="E21" s="104"/>
      <c r="F21" s="104"/>
      <c r="G21" s="105">
        <f>ROUND(G17*1.3,2)</f>
        <v>0</v>
      </c>
      <c r="H21" s="99"/>
      <c r="I21" s="99"/>
      <c r="J21" s="98"/>
    </row>
    <row r="22" spans="1:10" ht="16.5">
      <c r="A22" s="101" t="s">
        <v>122</v>
      </c>
      <c r="B22" s="104"/>
      <c r="C22" s="104"/>
      <c r="D22" s="104"/>
      <c r="E22" s="104"/>
      <c r="F22" s="104"/>
      <c r="G22" s="105">
        <f>G21-G20</f>
        <v>0</v>
      </c>
      <c r="H22" s="99"/>
      <c r="I22" s="99"/>
      <c r="J22" s="98"/>
    </row>
    <row r="23" spans="1:10">
      <c r="A23" s="96"/>
      <c r="B23" s="96"/>
      <c r="C23" s="96"/>
      <c r="D23" s="96"/>
      <c r="E23" s="96"/>
      <c r="F23" s="96"/>
      <c r="G23" s="97"/>
      <c r="H23" s="99"/>
      <c r="I23" s="99"/>
      <c r="J23" s="98"/>
    </row>
    <row r="24" spans="1:10" ht="15.75">
      <c r="A24" s="10"/>
      <c r="B24" s="12" t="s">
        <v>9</v>
      </c>
      <c r="C24" s="142"/>
      <c r="D24" s="142"/>
      <c r="E24" s="142"/>
      <c r="F24" s="142"/>
      <c r="G24" s="142"/>
      <c r="H24" s="142"/>
      <c r="I24" s="142"/>
      <c r="J24" s="142"/>
    </row>
    <row r="25" spans="1:10" ht="13.5">
      <c r="A25" s="10"/>
      <c r="B25" s="11"/>
      <c r="C25" s="143"/>
      <c r="D25" s="143"/>
      <c r="E25" s="143"/>
      <c r="F25" s="143"/>
      <c r="G25" s="143"/>
      <c r="H25" s="143"/>
      <c r="I25" s="143"/>
      <c r="J25" s="143"/>
    </row>
    <row r="26" spans="1:10" ht="13.5">
      <c r="A26" s="13"/>
      <c r="B26" s="11"/>
      <c r="C26" s="13"/>
      <c r="D26" s="13"/>
      <c r="E26" s="13"/>
      <c r="F26" s="14"/>
      <c r="G26" s="15" t="s">
        <v>56</v>
      </c>
      <c r="H26" s="16"/>
      <c r="I26" s="17"/>
      <c r="J26" s="18"/>
    </row>
    <row r="27" spans="1:10" ht="13.5">
      <c r="A27" s="13"/>
      <c r="B27" s="11"/>
      <c r="C27" s="13"/>
      <c r="D27" s="13"/>
      <c r="E27" s="13"/>
      <c r="F27" s="13"/>
      <c r="G27" s="19" t="s">
        <v>57</v>
      </c>
      <c r="H27" s="17"/>
      <c r="I27" s="17"/>
      <c r="J27" s="18"/>
    </row>
    <row r="28" spans="1:10" ht="15.75">
      <c r="A28" s="13"/>
      <c r="B28" s="11"/>
      <c r="C28" s="13"/>
      <c r="D28" s="13"/>
      <c r="E28" s="13"/>
      <c r="F28" s="13"/>
      <c r="G28" s="19" t="s">
        <v>10</v>
      </c>
      <c r="H28" s="17"/>
      <c r="I28" s="12"/>
      <c r="J28" s="12"/>
    </row>
  </sheetData>
  <sheetProtection selectLockedCells="1" selectUnlockedCells="1"/>
  <mergeCells count="9">
    <mergeCell ref="C24:J24"/>
    <mergeCell ref="C25:J25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orientation="landscape" horizontalDpi="300" verticalDpi="300" r:id="rId1"/>
  <headerFooter alignWithMargins="0">
    <oddHeader>&amp;CStrona &amp;P z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  <pageSetUpPr fitToPage="1"/>
  </sheetPr>
  <dimension ref="A1:K36"/>
  <sheetViews>
    <sheetView showGridLines="0" topLeftCell="A16" zoomScale="150" zoomScaleNormal="150" zoomScaleSheetLayoutView="100" workbookViewId="0">
      <selection activeCell="F21" sqref="F10:F21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8" style="1" customWidth="1"/>
    <col min="5" max="5" width="36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9.7109375" customWidth="1"/>
  </cols>
  <sheetData>
    <row r="1" spans="1:11">
      <c r="A1" s="132" t="s">
        <v>154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1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1" ht="36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1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1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1" ht="25.5">
      <c r="A7" s="140" t="s">
        <v>69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1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5</v>
      </c>
    </row>
    <row r="9" spans="1:11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1" s="69" customFormat="1" ht="25.5" customHeight="1">
      <c r="A10" s="33" t="s">
        <v>13</v>
      </c>
      <c r="B10" s="70" t="s">
        <v>91</v>
      </c>
      <c r="C10" s="61" t="s">
        <v>7</v>
      </c>
      <c r="D10" s="62">
        <v>4800</v>
      </c>
      <c r="E10" s="114"/>
      <c r="F10" s="122"/>
      <c r="G10" s="41">
        <f>ROUND(D10*F10,2)</f>
        <v>0</v>
      </c>
      <c r="H10" s="37">
        <v>0.08</v>
      </c>
      <c r="I10" s="41">
        <f>ROUND(F10+F10*H10,2)</f>
        <v>0</v>
      </c>
      <c r="J10" s="41">
        <f>ROUND(I10*D10,2)</f>
        <v>0</v>
      </c>
    </row>
    <row r="11" spans="1:11" s="69" customFormat="1" ht="25.5" customHeight="1">
      <c r="A11" s="63" t="s">
        <v>14</v>
      </c>
      <c r="B11" s="71" t="s">
        <v>92</v>
      </c>
      <c r="C11" s="45" t="s">
        <v>7</v>
      </c>
      <c r="D11" s="62">
        <v>1200</v>
      </c>
      <c r="E11" s="52"/>
      <c r="F11" s="121"/>
      <c r="G11" s="41">
        <f t="shared" ref="G11:G21" si="0">ROUND(D11*F11,2)</f>
        <v>0</v>
      </c>
      <c r="H11" s="37">
        <v>0.08</v>
      </c>
      <c r="I11" s="41">
        <f t="shared" ref="I11:I21" si="1">ROUND(F11+F11*H11,2)</f>
        <v>0</v>
      </c>
      <c r="J11" s="41">
        <f t="shared" ref="J11:J21" si="2">ROUND(I11*D11,2)</f>
        <v>0</v>
      </c>
      <c r="K11" s="69" t="s">
        <v>11</v>
      </c>
    </row>
    <row r="12" spans="1:11" s="69" customFormat="1" ht="25.5" customHeight="1">
      <c r="A12" s="33" t="s">
        <v>15</v>
      </c>
      <c r="B12" s="72" t="s">
        <v>93</v>
      </c>
      <c r="C12" s="45" t="s">
        <v>7</v>
      </c>
      <c r="D12" s="62">
        <v>200</v>
      </c>
      <c r="E12" s="52"/>
      <c r="F12" s="121"/>
      <c r="G12" s="41">
        <f t="shared" si="0"/>
        <v>0</v>
      </c>
      <c r="H12" s="37">
        <v>0.08</v>
      </c>
      <c r="I12" s="41">
        <f t="shared" si="1"/>
        <v>0</v>
      </c>
      <c r="J12" s="41">
        <f t="shared" si="2"/>
        <v>0</v>
      </c>
    </row>
    <row r="13" spans="1:11" s="69" customFormat="1" ht="25.5" customHeight="1">
      <c r="A13" s="33" t="s">
        <v>16</v>
      </c>
      <c r="B13" s="72" t="s">
        <v>94</v>
      </c>
      <c r="C13" s="45" t="s">
        <v>18</v>
      </c>
      <c r="D13" s="62">
        <v>200</v>
      </c>
      <c r="E13" s="52"/>
      <c r="F13" s="121"/>
      <c r="G13" s="41">
        <f t="shared" si="0"/>
        <v>0</v>
      </c>
      <c r="H13" s="37">
        <v>0.08</v>
      </c>
      <c r="I13" s="41">
        <f t="shared" si="1"/>
        <v>0</v>
      </c>
      <c r="J13" s="41">
        <f t="shared" si="2"/>
        <v>0</v>
      </c>
    </row>
    <row r="14" spans="1:11" s="69" customFormat="1" ht="25.5" customHeight="1">
      <c r="A14" s="33" t="s">
        <v>20</v>
      </c>
      <c r="B14" s="72" t="s">
        <v>95</v>
      </c>
      <c r="C14" s="45" t="s">
        <v>18</v>
      </c>
      <c r="D14" s="62">
        <v>200</v>
      </c>
      <c r="E14" s="52"/>
      <c r="F14" s="121"/>
      <c r="G14" s="41">
        <f t="shared" si="0"/>
        <v>0</v>
      </c>
      <c r="H14" s="37">
        <v>0.08</v>
      </c>
      <c r="I14" s="41">
        <f t="shared" si="1"/>
        <v>0</v>
      </c>
      <c r="J14" s="41">
        <f t="shared" si="2"/>
        <v>0</v>
      </c>
    </row>
    <row r="15" spans="1:11" s="69" customFormat="1" ht="39" customHeight="1">
      <c r="A15" s="33" t="s">
        <v>21</v>
      </c>
      <c r="B15" s="72" t="s">
        <v>96</v>
      </c>
      <c r="C15" s="45" t="s">
        <v>17</v>
      </c>
      <c r="D15" s="39">
        <v>360</v>
      </c>
      <c r="E15" s="52"/>
      <c r="F15" s="121"/>
      <c r="G15" s="41">
        <f t="shared" si="0"/>
        <v>0</v>
      </c>
      <c r="H15" s="37">
        <v>0.08</v>
      </c>
      <c r="I15" s="41">
        <f t="shared" si="1"/>
        <v>0</v>
      </c>
      <c r="J15" s="41">
        <f t="shared" si="2"/>
        <v>0</v>
      </c>
    </row>
    <row r="16" spans="1:11" s="69" customFormat="1" ht="41.25" customHeight="1">
      <c r="A16" s="33" t="s">
        <v>22</v>
      </c>
      <c r="B16" s="72" t="s">
        <v>97</v>
      </c>
      <c r="C16" s="45" t="s">
        <v>7</v>
      </c>
      <c r="D16" s="39">
        <v>30</v>
      </c>
      <c r="E16" s="52"/>
      <c r="F16" s="121"/>
      <c r="G16" s="41">
        <f t="shared" si="0"/>
        <v>0</v>
      </c>
      <c r="H16" s="37">
        <v>0.08</v>
      </c>
      <c r="I16" s="41">
        <f t="shared" si="1"/>
        <v>0</v>
      </c>
      <c r="J16" s="41">
        <f t="shared" si="2"/>
        <v>0</v>
      </c>
    </row>
    <row r="17" spans="1:10" s="69" customFormat="1" ht="35.25" customHeight="1">
      <c r="A17" s="33" t="s">
        <v>26</v>
      </c>
      <c r="B17" s="72" t="s">
        <v>98</v>
      </c>
      <c r="C17" s="45" t="s">
        <v>7</v>
      </c>
      <c r="D17" s="39">
        <v>30</v>
      </c>
      <c r="E17" s="52"/>
      <c r="F17" s="121"/>
      <c r="G17" s="41">
        <f t="shared" si="0"/>
        <v>0</v>
      </c>
      <c r="H17" s="37">
        <v>0.08</v>
      </c>
      <c r="I17" s="41">
        <f t="shared" si="1"/>
        <v>0</v>
      </c>
      <c r="J17" s="41">
        <f t="shared" si="2"/>
        <v>0</v>
      </c>
    </row>
    <row r="18" spans="1:10" s="69" customFormat="1" ht="36.75" customHeight="1">
      <c r="A18" s="33" t="s">
        <v>27</v>
      </c>
      <c r="B18" s="72" t="s">
        <v>99</v>
      </c>
      <c r="C18" s="45" t="s">
        <v>24</v>
      </c>
      <c r="D18" s="39">
        <v>200</v>
      </c>
      <c r="E18" s="52"/>
      <c r="F18" s="121"/>
      <c r="G18" s="41">
        <f t="shared" si="0"/>
        <v>0</v>
      </c>
      <c r="H18" s="37">
        <v>0.08</v>
      </c>
      <c r="I18" s="41">
        <f t="shared" si="1"/>
        <v>0</v>
      </c>
      <c r="J18" s="41">
        <f t="shared" si="2"/>
        <v>0</v>
      </c>
    </row>
    <row r="19" spans="1:10" s="69" customFormat="1" ht="35.25" customHeight="1">
      <c r="A19" s="33" t="s">
        <v>28</v>
      </c>
      <c r="B19" s="72" t="s">
        <v>100</v>
      </c>
      <c r="C19" s="45" t="s">
        <v>17</v>
      </c>
      <c r="D19" s="39">
        <v>120</v>
      </c>
      <c r="E19" s="52"/>
      <c r="F19" s="121"/>
      <c r="G19" s="41">
        <f t="shared" si="0"/>
        <v>0</v>
      </c>
      <c r="H19" s="37">
        <v>0.08</v>
      </c>
      <c r="I19" s="41">
        <f t="shared" si="1"/>
        <v>0</v>
      </c>
      <c r="J19" s="41">
        <f t="shared" si="2"/>
        <v>0</v>
      </c>
    </row>
    <row r="20" spans="1:10" s="69" customFormat="1" ht="25.5" customHeight="1">
      <c r="A20" s="33" t="s">
        <v>106</v>
      </c>
      <c r="B20" s="72" t="s">
        <v>107</v>
      </c>
      <c r="C20" s="45" t="s">
        <v>7</v>
      </c>
      <c r="D20" s="39">
        <v>240</v>
      </c>
      <c r="E20" s="52"/>
      <c r="F20" s="121"/>
      <c r="G20" s="41">
        <f t="shared" si="0"/>
        <v>0</v>
      </c>
      <c r="H20" s="37">
        <v>0.08</v>
      </c>
      <c r="I20" s="41">
        <f t="shared" si="1"/>
        <v>0</v>
      </c>
      <c r="J20" s="41">
        <f t="shared" si="2"/>
        <v>0</v>
      </c>
    </row>
    <row r="21" spans="1:10" s="69" customFormat="1" ht="25.5" customHeight="1">
      <c r="A21" s="33" t="s">
        <v>108</v>
      </c>
      <c r="B21" s="72" t="s">
        <v>109</v>
      </c>
      <c r="C21" s="45" t="s">
        <v>7</v>
      </c>
      <c r="D21" s="39">
        <v>200</v>
      </c>
      <c r="E21" s="52"/>
      <c r="F21" s="121"/>
      <c r="G21" s="41">
        <f t="shared" si="0"/>
        <v>0</v>
      </c>
      <c r="H21" s="37">
        <v>0.08</v>
      </c>
      <c r="I21" s="41">
        <f t="shared" si="1"/>
        <v>0</v>
      </c>
      <c r="J21" s="41">
        <f t="shared" si="2"/>
        <v>0</v>
      </c>
    </row>
    <row r="22" spans="1:10" ht="23.25">
      <c r="A22" s="17"/>
      <c r="B22" s="11"/>
      <c r="C22" s="47"/>
      <c r="D22" s="48"/>
      <c r="E22" s="48"/>
      <c r="F22" s="49" t="s">
        <v>8</v>
      </c>
      <c r="G22" s="9">
        <f>SUM(G10:G21)</f>
        <v>0</v>
      </c>
      <c r="H22" s="128"/>
      <c r="I22" s="129"/>
      <c r="J22" s="32">
        <f>SUM(J10:J21)</f>
        <v>0</v>
      </c>
    </row>
    <row r="23" spans="1:10" ht="16.5">
      <c r="A23" s="103" t="s">
        <v>121</v>
      </c>
      <c r="B23" s="104"/>
      <c r="C23" s="104"/>
      <c r="D23" s="104"/>
      <c r="E23" s="104"/>
      <c r="F23" s="104"/>
      <c r="G23" s="105"/>
      <c r="H23" s="99"/>
      <c r="I23" s="99"/>
      <c r="J23" s="98"/>
    </row>
    <row r="24" spans="1:10" ht="16.5">
      <c r="A24" s="101" t="s">
        <v>124</v>
      </c>
      <c r="B24" s="104"/>
      <c r="C24" s="104"/>
      <c r="D24" s="104"/>
      <c r="E24" s="104"/>
      <c r="F24" s="104"/>
      <c r="G24" s="105">
        <f>G22</f>
        <v>0</v>
      </c>
      <c r="H24" s="99"/>
      <c r="I24" s="99"/>
      <c r="J24" s="98"/>
    </row>
    <row r="25" spans="1:10" ht="16.5">
      <c r="A25" s="101" t="s">
        <v>125</v>
      </c>
      <c r="B25" s="104"/>
      <c r="C25" s="104"/>
      <c r="D25" s="104"/>
      <c r="E25" s="104"/>
      <c r="F25" s="104"/>
      <c r="G25" s="105">
        <f>J22</f>
        <v>0</v>
      </c>
      <c r="H25" s="99"/>
      <c r="I25" s="99"/>
      <c r="J25" s="98"/>
    </row>
    <row r="26" spans="1:10" ht="16.5">
      <c r="A26" s="101" t="s">
        <v>122</v>
      </c>
      <c r="B26" s="104"/>
      <c r="C26" s="104"/>
      <c r="D26" s="104"/>
      <c r="E26" s="104"/>
      <c r="F26" s="104"/>
      <c r="G26" s="105">
        <f>G25-G24</f>
        <v>0</v>
      </c>
      <c r="H26" s="99"/>
      <c r="I26" s="99"/>
      <c r="J26" s="98"/>
    </row>
    <row r="27" spans="1:10" ht="16.5">
      <c r="A27" s="103" t="s">
        <v>123</v>
      </c>
      <c r="B27" s="104"/>
      <c r="C27" s="104"/>
      <c r="D27" s="104"/>
      <c r="E27" s="104"/>
      <c r="F27" s="104"/>
      <c r="G27" s="105"/>
      <c r="H27" s="99"/>
      <c r="I27" s="99"/>
      <c r="J27" s="98"/>
    </row>
    <row r="28" spans="1:10" ht="16.5">
      <c r="A28" s="101" t="s">
        <v>126</v>
      </c>
      <c r="B28" s="104"/>
      <c r="C28" s="104"/>
      <c r="D28" s="104"/>
      <c r="E28" s="104"/>
      <c r="F28" s="104"/>
      <c r="G28" s="105">
        <f>ROUND(G24*1.3,2)</f>
        <v>0</v>
      </c>
      <c r="H28" s="99"/>
      <c r="I28" s="99"/>
      <c r="J28" s="98"/>
    </row>
    <row r="29" spans="1:10" ht="16.5">
      <c r="A29" s="101" t="s">
        <v>127</v>
      </c>
      <c r="B29" s="104"/>
      <c r="C29" s="104"/>
      <c r="D29" s="104"/>
      <c r="E29" s="104"/>
      <c r="F29" s="104"/>
      <c r="G29" s="105">
        <f>ROUND(G25*1.3,2)</f>
        <v>0</v>
      </c>
      <c r="H29" s="99"/>
      <c r="I29" s="99"/>
      <c r="J29" s="98"/>
    </row>
    <row r="30" spans="1:10" ht="16.5">
      <c r="A30" s="101" t="s">
        <v>122</v>
      </c>
      <c r="B30" s="104"/>
      <c r="C30" s="104"/>
      <c r="D30" s="104"/>
      <c r="E30" s="104"/>
      <c r="F30" s="104"/>
      <c r="G30" s="105">
        <f>G29-G28</f>
        <v>0</v>
      </c>
      <c r="H30" s="99"/>
      <c r="I30" s="99"/>
      <c r="J30" s="98"/>
    </row>
    <row r="31" spans="1:10">
      <c r="A31" s="96"/>
      <c r="B31" s="96"/>
      <c r="C31" s="96"/>
      <c r="D31" s="96"/>
      <c r="E31" s="96"/>
      <c r="F31" s="96"/>
      <c r="G31" s="97"/>
      <c r="H31" s="99"/>
      <c r="I31" s="99"/>
      <c r="J31" s="98"/>
    </row>
    <row r="32" spans="1:10" ht="15.75">
      <c r="A32" s="10"/>
      <c r="B32" s="12" t="s">
        <v>9</v>
      </c>
      <c r="C32" s="142"/>
      <c r="D32" s="142"/>
      <c r="E32" s="142"/>
      <c r="F32" s="142"/>
      <c r="G32" s="142"/>
      <c r="H32" s="142"/>
      <c r="I32" s="142"/>
      <c r="J32" s="142"/>
    </row>
    <row r="33" spans="1:10" ht="13.5">
      <c r="A33" s="10"/>
      <c r="B33" s="11"/>
      <c r="C33" s="143"/>
      <c r="D33" s="143"/>
      <c r="E33" s="143"/>
      <c r="F33" s="143"/>
      <c r="G33" s="143"/>
      <c r="H33" s="143"/>
      <c r="I33" s="143"/>
      <c r="J33" s="143"/>
    </row>
    <row r="34" spans="1:10" ht="13.5">
      <c r="A34" s="13"/>
      <c r="B34" s="11"/>
      <c r="C34" s="13"/>
      <c r="D34" s="13"/>
      <c r="E34" s="13"/>
      <c r="F34" s="14"/>
      <c r="G34" s="15" t="s">
        <v>56</v>
      </c>
      <c r="H34" s="16"/>
      <c r="I34" s="17"/>
      <c r="J34" s="18"/>
    </row>
    <row r="35" spans="1:10" ht="13.5">
      <c r="A35" s="13"/>
      <c r="B35" s="11"/>
      <c r="C35" s="13"/>
      <c r="D35" s="13"/>
      <c r="E35" s="13"/>
      <c r="F35" s="13"/>
      <c r="G35" s="19" t="s">
        <v>57</v>
      </c>
      <c r="H35" s="17"/>
      <c r="I35" s="17"/>
      <c r="J35" s="18"/>
    </row>
    <row r="36" spans="1:10" ht="15.75">
      <c r="A36" s="13"/>
      <c r="B36" s="11"/>
      <c r="C36" s="13"/>
      <c r="D36" s="13"/>
      <c r="E36" s="13"/>
      <c r="F36" s="13"/>
      <c r="G36" s="19" t="s">
        <v>10</v>
      </c>
      <c r="H36" s="17"/>
      <c r="I36" s="12"/>
      <c r="J36" s="12"/>
    </row>
  </sheetData>
  <sheetProtection selectLockedCells="1" selectUnlockedCells="1"/>
  <mergeCells count="9">
    <mergeCell ref="C32:J32"/>
    <mergeCell ref="C33:J33"/>
    <mergeCell ref="A4:J4"/>
    <mergeCell ref="A6:J6"/>
    <mergeCell ref="A1:J1"/>
    <mergeCell ref="A2:J2"/>
    <mergeCell ref="A3:J3"/>
    <mergeCell ref="A5:J5"/>
    <mergeCell ref="A7:J7"/>
  </mergeCells>
  <printOptions horizontalCentered="1"/>
  <pageMargins left="0.19685039370078741" right="0.19685039370078741" top="0.43307086614173229" bottom="0.19685039370078741" header="0.19685039370078741" footer="0.51181102362204722"/>
  <pageSetup paperSize="9" firstPageNumber="0" fitToHeight="0" orientation="landscape" horizontalDpi="300" verticalDpi="300" r:id="rId1"/>
  <headerFooter alignWithMargins="0">
    <oddHeader>&amp;CStrona &amp;P z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5"/>
  </sheetPr>
  <dimension ref="A1:J25"/>
  <sheetViews>
    <sheetView showGridLines="0" zoomScale="150" zoomScaleNormal="150" zoomScaleSheetLayoutView="100" workbookViewId="0">
      <selection activeCell="F10" sqref="F10"/>
    </sheetView>
  </sheetViews>
  <sheetFormatPr defaultRowHeight="12.75"/>
  <cols>
    <col min="1" max="1" width="3.7109375" style="1" customWidth="1"/>
    <col min="2" max="2" width="54.7109375" customWidth="1"/>
    <col min="3" max="3" width="4.7109375" style="1" customWidth="1"/>
    <col min="4" max="4" width="7.7109375" style="1" customWidth="1"/>
    <col min="5" max="5" width="31.7109375" style="1" customWidth="1"/>
    <col min="6" max="6" width="8.7109375" style="1" customWidth="1"/>
    <col min="7" max="7" width="10.7109375" style="1" customWidth="1"/>
    <col min="8" max="8" width="5.7109375" style="1" customWidth="1"/>
    <col min="9" max="9" width="8.7109375" customWidth="1"/>
    <col min="10" max="10" width="10.7109375" customWidth="1"/>
  </cols>
  <sheetData>
    <row r="1" spans="1:10">
      <c r="A1" s="132" t="s">
        <v>146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45.95" customHeight="1">
      <c r="A2" s="138" t="s">
        <v>120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s="64" customFormat="1" ht="11.25">
      <c r="A3" s="141" t="s">
        <v>0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s="64" customFormat="1" ht="35.1" customHeight="1">
      <c r="A4" s="138" t="s">
        <v>117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s="64" customFormat="1" ht="23.1" customHeight="1">
      <c r="A5" s="139" t="s">
        <v>118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s="64" customFormat="1" ht="11.25">
      <c r="A6" s="144" t="s">
        <v>119</v>
      </c>
      <c r="B6" s="144"/>
      <c r="C6" s="144"/>
      <c r="D6" s="144"/>
      <c r="E6" s="144"/>
      <c r="F6" s="144"/>
      <c r="G6" s="144"/>
      <c r="H6" s="144"/>
      <c r="I6" s="144"/>
      <c r="J6" s="144"/>
    </row>
    <row r="7" spans="1:10" ht="25.5">
      <c r="A7" s="140" t="s">
        <v>72</v>
      </c>
      <c r="B7" s="140"/>
      <c r="C7" s="140"/>
      <c r="D7" s="140"/>
      <c r="E7" s="140"/>
      <c r="F7" s="140"/>
      <c r="G7" s="140"/>
      <c r="H7" s="140"/>
      <c r="I7" s="140"/>
      <c r="J7" s="140"/>
    </row>
    <row r="8" spans="1:10" ht="22.5">
      <c r="A8" s="65" t="s">
        <v>59</v>
      </c>
      <c r="B8" s="65" t="s">
        <v>40</v>
      </c>
      <c r="C8" s="65" t="s">
        <v>1</v>
      </c>
      <c r="D8" s="65" t="s">
        <v>2</v>
      </c>
      <c r="E8" s="66" t="s">
        <v>60</v>
      </c>
      <c r="F8" s="119" t="s">
        <v>3</v>
      </c>
      <c r="G8" s="65" t="s">
        <v>71</v>
      </c>
      <c r="H8" s="65" t="s">
        <v>37</v>
      </c>
      <c r="I8" s="65" t="s">
        <v>4</v>
      </c>
      <c r="J8" s="65" t="s">
        <v>73</v>
      </c>
    </row>
    <row r="9" spans="1:10">
      <c r="A9" s="67">
        <v>1</v>
      </c>
      <c r="B9" s="67">
        <v>2</v>
      </c>
      <c r="C9" s="67">
        <v>3</v>
      </c>
      <c r="D9" s="67">
        <v>4</v>
      </c>
      <c r="E9" s="68">
        <v>5</v>
      </c>
      <c r="F9" s="120">
        <v>6</v>
      </c>
      <c r="G9" s="67">
        <v>7</v>
      </c>
      <c r="H9" s="67">
        <v>8</v>
      </c>
      <c r="I9" s="67">
        <v>9</v>
      </c>
      <c r="J9" s="67">
        <v>10</v>
      </c>
    </row>
    <row r="10" spans="1:10" s="19" customFormat="1" ht="38.25">
      <c r="A10" s="33" t="s">
        <v>12</v>
      </c>
      <c r="B10" s="73" t="s">
        <v>110</v>
      </c>
      <c r="C10" s="53" t="s">
        <v>23</v>
      </c>
      <c r="D10" s="31">
        <v>800</v>
      </c>
      <c r="E10" s="115"/>
      <c r="F10" s="124"/>
      <c r="G10" s="41">
        <f>ROUND(D10*F10,2)</f>
        <v>0</v>
      </c>
      <c r="H10" s="28">
        <v>0.08</v>
      </c>
      <c r="I10" s="41">
        <f>ROUND(F10+F10*H10,2)</f>
        <v>0</v>
      </c>
      <c r="J10" s="41">
        <f>ROUND(I10*D10,2)</f>
        <v>0</v>
      </c>
    </row>
    <row r="11" spans="1:10" s="11" customFormat="1" ht="23.25">
      <c r="A11" s="17"/>
      <c r="B11" s="74"/>
      <c r="C11" s="50"/>
      <c r="D11" s="48"/>
      <c r="E11" s="48"/>
      <c r="F11" s="49" t="s">
        <v>8</v>
      </c>
      <c r="G11" s="9">
        <f>SUM(G10:G10)</f>
        <v>0</v>
      </c>
      <c r="H11" s="128"/>
      <c r="I11" s="128"/>
      <c r="J11" s="32">
        <f>SUM(J10:J10)</f>
        <v>0</v>
      </c>
    </row>
    <row r="12" spans="1:10" ht="16.5">
      <c r="A12" s="103" t="s">
        <v>121</v>
      </c>
      <c r="B12" s="104"/>
      <c r="C12" s="104"/>
      <c r="D12" s="104"/>
      <c r="E12" s="104"/>
      <c r="F12" s="104"/>
      <c r="G12" s="105"/>
      <c r="H12" s="99"/>
      <c r="I12" s="99"/>
      <c r="J12" s="98"/>
    </row>
    <row r="13" spans="1:10" ht="16.5">
      <c r="A13" s="101" t="s">
        <v>124</v>
      </c>
      <c r="B13" s="104"/>
      <c r="C13" s="104"/>
      <c r="D13" s="104"/>
      <c r="E13" s="104"/>
      <c r="F13" s="104"/>
      <c r="G13" s="105">
        <f>G11</f>
        <v>0</v>
      </c>
      <c r="H13" s="99"/>
      <c r="I13" s="99"/>
      <c r="J13" s="98"/>
    </row>
    <row r="14" spans="1:10" ht="16.5">
      <c r="A14" s="101" t="s">
        <v>125</v>
      </c>
      <c r="B14" s="104"/>
      <c r="C14" s="104"/>
      <c r="D14" s="104"/>
      <c r="E14" s="104"/>
      <c r="F14" s="104"/>
      <c r="G14" s="105">
        <f>J11</f>
        <v>0</v>
      </c>
      <c r="H14" s="99"/>
      <c r="I14" s="99"/>
      <c r="J14" s="98"/>
    </row>
    <row r="15" spans="1:10" ht="16.5">
      <c r="A15" s="101" t="s">
        <v>122</v>
      </c>
      <c r="B15" s="104"/>
      <c r="C15" s="104"/>
      <c r="D15" s="104"/>
      <c r="E15" s="104"/>
      <c r="F15" s="104"/>
      <c r="G15" s="105">
        <f>G14-G13</f>
        <v>0</v>
      </c>
      <c r="H15" s="99"/>
      <c r="I15" s="99"/>
      <c r="J15" s="98"/>
    </row>
    <row r="16" spans="1:10" ht="16.5">
      <c r="A16" s="103" t="s">
        <v>123</v>
      </c>
      <c r="B16" s="104"/>
      <c r="C16" s="104"/>
      <c r="D16" s="104"/>
      <c r="E16" s="104"/>
      <c r="F16" s="104"/>
      <c r="G16" s="105"/>
      <c r="H16" s="99"/>
      <c r="I16" s="99"/>
      <c r="J16" s="98"/>
    </row>
    <row r="17" spans="1:10" ht="16.5">
      <c r="A17" s="101" t="s">
        <v>126</v>
      </c>
      <c r="B17" s="104"/>
      <c r="C17" s="104"/>
      <c r="D17" s="104"/>
      <c r="E17" s="104"/>
      <c r="F17" s="104"/>
      <c r="G17" s="105">
        <f>ROUND(G13*1.3,2)</f>
        <v>0</v>
      </c>
      <c r="H17" s="99"/>
      <c r="I17" s="99"/>
      <c r="J17" s="98"/>
    </row>
    <row r="18" spans="1:10" ht="16.5">
      <c r="A18" s="101" t="s">
        <v>127</v>
      </c>
      <c r="B18" s="104"/>
      <c r="C18" s="104"/>
      <c r="D18" s="104"/>
      <c r="E18" s="104"/>
      <c r="F18" s="104"/>
      <c r="G18" s="105">
        <f>ROUND(G14*1.3,2)</f>
        <v>0</v>
      </c>
      <c r="H18" s="99"/>
      <c r="I18" s="99"/>
      <c r="J18" s="98"/>
    </row>
    <row r="19" spans="1:10" ht="16.5">
      <c r="A19" s="101" t="s">
        <v>122</v>
      </c>
      <c r="B19" s="104"/>
      <c r="C19" s="104"/>
      <c r="D19" s="104"/>
      <c r="E19" s="104"/>
      <c r="F19" s="104"/>
      <c r="G19" s="105">
        <f>G18-G17</f>
        <v>0</v>
      </c>
      <c r="H19" s="99"/>
      <c r="I19" s="99"/>
      <c r="J19" s="98"/>
    </row>
    <row r="20" spans="1:10">
      <c r="A20" s="96"/>
      <c r="B20" s="96"/>
      <c r="C20" s="96"/>
      <c r="D20" s="96"/>
      <c r="E20" s="96"/>
      <c r="F20" s="96"/>
      <c r="G20" s="97"/>
      <c r="H20" s="99"/>
      <c r="I20" s="99"/>
      <c r="J20" s="98"/>
    </row>
    <row r="21" spans="1:10" ht="15.75">
      <c r="A21" s="10"/>
      <c r="B21" s="12" t="s">
        <v>9</v>
      </c>
      <c r="C21" s="142"/>
      <c r="D21" s="142"/>
      <c r="E21" s="142"/>
      <c r="F21" s="142"/>
      <c r="G21" s="142"/>
      <c r="H21" s="142"/>
      <c r="I21" s="142"/>
      <c r="J21" s="142"/>
    </row>
    <row r="22" spans="1:10" ht="13.5">
      <c r="A22" s="10"/>
      <c r="B22" s="11"/>
      <c r="C22" s="143"/>
      <c r="D22" s="143"/>
      <c r="E22" s="143"/>
      <c r="F22" s="143"/>
      <c r="G22" s="143"/>
      <c r="H22" s="143"/>
      <c r="I22" s="143"/>
      <c r="J22" s="143"/>
    </row>
    <row r="23" spans="1:10" ht="13.5">
      <c r="A23" s="13"/>
      <c r="B23" s="11"/>
      <c r="C23" s="13"/>
      <c r="D23" s="13"/>
      <c r="E23" s="13"/>
      <c r="F23" s="14"/>
      <c r="G23" s="15" t="s">
        <v>56</v>
      </c>
      <c r="H23" s="16"/>
      <c r="I23" s="17"/>
      <c r="J23" s="18"/>
    </row>
    <row r="24" spans="1:10" ht="13.5">
      <c r="A24" s="13"/>
      <c r="B24" s="11"/>
      <c r="C24" s="13"/>
      <c r="D24" s="13"/>
      <c r="E24" s="13"/>
      <c r="F24" s="13"/>
      <c r="G24" s="19" t="s">
        <v>57</v>
      </c>
      <c r="H24" s="17"/>
      <c r="I24" s="17"/>
      <c r="J24" s="18"/>
    </row>
    <row r="25" spans="1:10" ht="15.75">
      <c r="A25" s="13"/>
      <c r="B25" s="11"/>
      <c r="C25" s="13"/>
      <c r="D25" s="13"/>
      <c r="E25" s="13"/>
      <c r="F25" s="13"/>
      <c r="G25" s="19" t="s">
        <v>10</v>
      </c>
      <c r="H25" s="17"/>
      <c r="I25" s="12"/>
      <c r="J25" s="12"/>
    </row>
  </sheetData>
  <sheetProtection selectLockedCells="1" selectUnlockedCells="1"/>
  <mergeCells count="9">
    <mergeCell ref="C21:J21"/>
    <mergeCell ref="C22:J22"/>
    <mergeCell ref="A4:J4"/>
    <mergeCell ref="A6:J6"/>
    <mergeCell ref="A1:J1"/>
    <mergeCell ref="A2:J2"/>
    <mergeCell ref="A3:J3"/>
    <mergeCell ref="A5:J5"/>
    <mergeCell ref="A7:J7"/>
  </mergeCells>
  <pageMargins left="0.74791666666666667" right="0.74791666666666667" top="0.43263888888888891" bottom="8.4722222222222227E-2" header="0.19652777777777777" footer="0.51180555555555551"/>
  <pageSetup paperSize="9" scale="90" firstPageNumber="0" orientation="landscape" horizontalDpi="300" verticalDpi="300" r:id="rId1"/>
  <headerFooter alignWithMargins="0">
    <oddHeader>&amp;CStrona &amp;P z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19</vt:i4>
      </vt:variant>
    </vt:vector>
  </HeadingPairs>
  <TitlesOfParts>
    <vt:vector size="35" baseType="lpstr">
      <vt:lpstr>Obliczenie wartości</vt:lpstr>
      <vt:lpstr>Zadanie nr 1</vt:lpstr>
      <vt:lpstr>Zadanie nr 2</vt:lpstr>
      <vt:lpstr>Zadanie nr 3</vt:lpstr>
      <vt:lpstr>Zadanie nr 4</vt:lpstr>
      <vt:lpstr>Zadanie nr 5</vt:lpstr>
      <vt:lpstr>Zadanie nr 6</vt:lpstr>
      <vt:lpstr>Zadanie nr 7</vt:lpstr>
      <vt:lpstr>Zadanie nr 8</vt:lpstr>
      <vt:lpstr>Zadanie nr 9 </vt:lpstr>
      <vt:lpstr>Zadanie nr 10</vt:lpstr>
      <vt:lpstr>Zadanie nr 11</vt:lpstr>
      <vt:lpstr>Zadanie nr 12</vt:lpstr>
      <vt:lpstr>Zadanie nr 13</vt:lpstr>
      <vt:lpstr>Zadanie nr 14</vt:lpstr>
      <vt:lpstr>Zadanie nr 15</vt:lpstr>
      <vt:lpstr>'Zadanie nr 1'!Obszar_wydruku</vt:lpstr>
      <vt:lpstr>'Zadanie nr 10'!Obszar_wydruku</vt:lpstr>
      <vt:lpstr>'Zadanie nr 11'!Obszar_wydruku</vt:lpstr>
      <vt:lpstr>'Zadanie nr 12'!Obszar_wydruku</vt:lpstr>
      <vt:lpstr>'Zadanie nr 13'!Obszar_wydruku</vt:lpstr>
      <vt:lpstr>'Zadanie nr 14'!Obszar_wydruku</vt:lpstr>
      <vt:lpstr>'Zadanie nr 15'!Obszar_wydruku</vt:lpstr>
      <vt:lpstr>'Zadanie nr 2'!Obszar_wydruku</vt:lpstr>
      <vt:lpstr>'Zadanie nr 3'!Obszar_wydruku</vt:lpstr>
      <vt:lpstr>'Zadanie nr 4'!Obszar_wydruku</vt:lpstr>
      <vt:lpstr>'Zadanie nr 5'!Obszar_wydruku</vt:lpstr>
      <vt:lpstr>'Zadanie nr 6'!Obszar_wydruku</vt:lpstr>
      <vt:lpstr>'Zadanie nr 7'!Obszar_wydruku</vt:lpstr>
      <vt:lpstr>'Zadanie nr 8'!Obszar_wydruku</vt:lpstr>
      <vt:lpstr>'Zadanie nr 9 '!Obszar_wydruku</vt:lpstr>
      <vt:lpstr>'Zadanie nr 12'!Tytuły_wydruku</vt:lpstr>
      <vt:lpstr>'Zadanie nr 13'!Tytuły_wydruku</vt:lpstr>
      <vt:lpstr>'Zadanie nr 14'!Tytuły_wydruku</vt:lpstr>
      <vt:lpstr>'Zadanie nr 7'!Tytuły_wydruku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ITCARE</dc:creator>
  <cp:lastModifiedBy>Tadeusz Ordziniak</cp:lastModifiedBy>
  <cp:lastPrinted>2025-04-07T09:28:34Z</cp:lastPrinted>
  <dcterms:created xsi:type="dcterms:W3CDTF">2023-09-21T12:46:23Z</dcterms:created>
  <dcterms:modified xsi:type="dcterms:W3CDTF">2025-04-09T12:05:41Z</dcterms:modified>
</cp:coreProperties>
</file>