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ytapoz\Desktop\postępowania EP\PN_LEKI ONKOLOGICZNE_IZP.2411.92.2025.EP\4_IZP.2411.92.2025.EP\"/>
    </mc:Choice>
  </mc:AlternateContent>
  <xr:revisionPtr revIDLastSave="0" documentId="13_ncr:1_{FFF9E384-C8FB-450D-A9D7-33E296DD9591}" xr6:coauthVersionLast="47" xr6:coauthVersionMax="47" xr10:uidLastSave="{00000000-0000-0000-0000-000000000000}"/>
  <bookViews>
    <workbookView xWindow="-120" yWindow="-120" windowWidth="29040" windowHeight="15720" tabRatio="500" firstSheet="9" activeTab="17" xr2:uid="{00000000-000D-0000-FFFF-FFFF00000000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 " sheetId="9" r:id="rId9"/>
    <sheet name="Pakiet 10" sheetId="10" r:id="rId10"/>
    <sheet name="Pakiet 11" sheetId="11" r:id="rId11"/>
    <sheet name="Pakiet 12" sheetId="12" r:id="rId12"/>
    <sheet name="Pakiet 13" sheetId="13" r:id="rId13"/>
    <sheet name="Pakiet 14" sheetId="14" r:id="rId14"/>
    <sheet name="Pakiet 15" sheetId="15" r:id="rId15"/>
    <sheet name="Pakiet 16" sheetId="16" r:id="rId16"/>
    <sheet name="Pakiet 17" sheetId="17" r:id="rId17"/>
    <sheet name="Pakiet 18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5" l="1"/>
  <c r="I6" i="18" l="1"/>
  <c r="G6" i="18"/>
  <c r="K6" i="18" s="1"/>
  <c r="K7" i="18" s="1"/>
  <c r="I7" i="17"/>
  <c r="G7" i="17"/>
  <c r="I6" i="17"/>
  <c r="G6" i="17"/>
  <c r="K6" i="17" s="1"/>
  <c r="I6" i="16"/>
  <c r="G6" i="16"/>
  <c r="G7" i="16" s="1"/>
  <c r="I6" i="15"/>
  <c r="G6" i="15"/>
  <c r="I8" i="14"/>
  <c r="G8" i="14"/>
  <c r="J8" i="14" s="1"/>
  <c r="I7" i="14"/>
  <c r="G7" i="14"/>
  <c r="J7" i="14" s="1"/>
  <c r="I6" i="14"/>
  <c r="G6" i="14"/>
  <c r="I7" i="13"/>
  <c r="G7" i="13"/>
  <c r="K7" i="13" s="1"/>
  <c r="M7" i="13" s="1"/>
  <c r="I6" i="13"/>
  <c r="G6" i="13"/>
  <c r="J6" i="13" s="1"/>
  <c r="I6" i="12"/>
  <c r="G6" i="12"/>
  <c r="G7" i="12" s="1"/>
  <c r="I8" i="11"/>
  <c r="G8" i="11"/>
  <c r="K8" i="11" s="1"/>
  <c r="M8" i="11" s="1"/>
  <c r="I7" i="11"/>
  <c r="G7" i="11"/>
  <c r="K7" i="11" s="1"/>
  <c r="M7" i="11" s="1"/>
  <c r="I6" i="11"/>
  <c r="G6" i="11"/>
  <c r="K6" i="11" s="1"/>
  <c r="I7" i="10"/>
  <c r="G7" i="10"/>
  <c r="K7" i="10" s="1"/>
  <c r="M7" i="10" s="1"/>
  <c r="I6" i="10"/>
  <c r="G6" i="10"/>
  <c r="I6" i="9"/>
  <c r="G6" i="9"/>
  <c r="G7" i="9" s="1"/>
  <c r="I7" i="8"/>
  <c r="G7" i="8"/>
  <c r="K7" i="8" s="1"/>
  <c r="M7" i="8" s="1"/>
  <c r="I6" i="8"/>
  <c r="G6" i="8"/>
  <c r="K6" i="8" s="1"/>
  <c r="I7" i="7"/>
  <c r="G7" i="7"/>
  <c r="I6" i="7"/>
  <c r="G6" i="7"/>
  <c r="K6" i="7" s="1"/>
  <c r="I6" i="6"/>
  <c r="G6" i="6"/>
  <c r="G7" i="6" s="1"/>
  <c r="I9" i="5"/>
  <c r="G9" i="5"/>
  <c r="K9" i="5" s="1"/>
  <c r="I8" i="5"/>
  <c r="G8" i="5"/>
  <c r="J8" i="5" s="1"/>
  <c r="I7" i="5"/>
  <c r="G7" i="5"/>
  <c r="K7" i="5" s="1"/>
  <c r="M7" i="5" s="1"/>
  <c r="I6" i="5"/>
  <c r="G6" i="5"/>
  <c r="K6" i="5" s="1"/>
  <c r="I7" i="4"/>
  <c r="G7" i="4"/>
  <c r="K7" i="4" s="1"/>
  <c r="M7" i="4" s="1"/>
  <c r="I6" i="4"/>
  <c r="G6" i="4"/>
  <c r="I7" i="3"/>
  <c r="G7" i="3"/>
  <c r="I6" i="3"/>
  <c r="G6" i="3"/>
  <c r="K6" i="3" s="1"/>
  <c r="I7" i="2"/>
  <c r="G7" i="2"/>
  <c r="J7" i="2" s="1"/>
  <c r="I6" i="2"/>
  <c r="G6" i="2"/>
  <c r="I8" i="1"/>
  <c r="G8" i="1"/>
  <c r="K8" i="1" s="1"/>
  <c r="M8" i="1" s="1"/>
  <c r="I7" i="1"/>
  <c r="G7" i="1"/>
  <c r="I6" i="1"/>
  <c r="G6" i="1"/>
  <c r="K6" i="1" s="1"/>
  <c r="G8" i="17" l="1"/>
  <c r="J6" i="17"/>
  <c r="J6" i="16"/>
  <c r="J7" i="16" s="1"/>
  <c r="K6" i="16"/>
  <c r="K7" i="16" s="1"/>
  <c r="G9" i="14"/>
  <c r="K7" i="14"/>
  <c r="M7" i="14" s="1"/>
  <c r="L7" i="14"/>
  <c r="N7" i="14" s="1"/>
  <c r="N8" i="14"/>
  <c r="L8" i="14"/>
  <c r="G8" i="13"/>
  <c r="J7" i="13"/>
  <c r="J8" i="13" s="1"/>
  <c r="J8" i="11"/>
  <c r="G8" i="10"/>
  <c r="J7" i="10"/>
  <c r="J6" i="10"/>
  <c r="L6" i="10" s="1"/>
  <c r="J7" i="8"/>
  <c r="J6" i="7"/>
  <c r="K6" i="6"/>
  <c r="K7" i="6" s="1"/>
  <c r="J6" i="6"/>
  <c r="J7" i="6" s="1"/>
  <c r="J9" i="5"/>
  <c r="K8" i="5"/>
  <c r="M8" i="5" s="1"/>
  <c r="K10" i="5"/>
  <c r="L8" i="5"/>
  <c r="N8" i="5" s="1"/>
  <c r="M9" i="5"/>
  <c r="J6" i="4"/>
  <c r="K6" i="4"/>
  <c r="K8" i="4" s="1"/>
  <c r="J7" i="4"/>
  <c r="G8" i="4"/>
  <c r="K6" i="2"/>
  <c r="K8" i="2" s="1"/>
  <c r="K7" i="2"/>
  <c r="M7" i="2" s="1"/>
  <c r="G9" i="1"/>
  <c r="J6" i="1"/>
  <c r="J8" i="1"/>
  <c r="J7" i="1"/>
  <c r="L7" i="1" s="1"/>
  <c r="N7" i="1" s="1"/>
  <c r="M6" i="1"/>
  <c r="K7" i="1"/>
  <c r="M7" i="1" s="1"/>
  <c r="M6" i="18"/>
  <c r="M7" i="18" s="1"/>
  <c r="G7" i="18"/>
  <c r="J6" i="18"/>
  <c r="M6" i="7"/>
  <c r="M8" i="14"/>
  <c r="K8" i="8"/>
  <c r="M6" i="8"/>
  <c r="M8" i="8" s="1"/>
  <c r="M6" i="17"/>
  <c r="L7" i="2"/>
  <c r="N7" i="2" s="1"/>
  <c r="M6" i="3"/>
  <c r="K8" i="3"/>
  <c r="K9" i="11"/>
  <c r="G8" i="7"/>
  <c r="J6" i="2"/>
  <c r="G8" i="2"/>
  <c r="J6" i="5"/>
  <c r="J6" i="11"/>
  <c r="J6" i="14"/>
  <c r="K6" i="14"/>
  <c r="G10" i="5"/>
  <c r="J7" i="3"/>
  <c r="M6" i="5"/>
  <c r="J6" i="9"/>
  <c r="M6" i="11"/>
  <c r="M9" i="11" s="1"/>
  <c r="J6" i="12"/>
  <c r="K8" i="14"/>
  <c r="J6" i="15"/>
  <c r="K6" i="12"/>
  <c r="K7" i="12" s="1"/>
  <c r="K6" i="15"/>
  <c r="M6" i="15" s="1"/>
  <c r="K6" i="10"/>
  <c r="K8" i="10" s="1"/>
  <c r="K6" i="13"/>
  <c r="K8" i="13" s="1"/>
  <c r="K7" i="3"/>
  <c r="M7" i="3" s="1"/>
  <c r="K6" i="9"/>
  <c r="K7" i="9" s="1"/>
  <c r="J7" i="7"/>
  <c r="L6" i="13"/>
  <c r="N6" i="13" s="1"/>
  <c r="J7" i="17"/>
  <c r="J7" i="5"/>
  <c r="K7" i="7"/>
  <c r="K8" i="7" s="1"/>
  <c r="J6" i="8"/>
  <c r="G8" i="8"/>
  <c r="J7" i="11"/>
  <c r="G9" i="11"/>
  <c r="K7" i="17"/>
  <c r="K8" i="17" s="1"/>
  <c r="J6" i="3"/>
  <c r="G8" i="3"/>
  <c r="L6" i="6" l="1"/>
  <c r="L7" i="6" s="1"/>
  <c r="K9" i="1"/>
  <c r="L6" i="17"/>
  <c r="N6" i="17" s="1"/>
  <c r="L6" i="16"/>
  <c r="L7" i="16" s="1"/>
  <c r="M6" i="16"/>
  <c r="M7" i="16" s="1"/>
  <c r="K9" i="14"/>
  <c r="M6" i="14"/>
  <c r="M9" i="14" s="1"/>
  <c r="L7" i="13"/>
  <c r="L8" i="13" s="1"/>
  <c r="L8" i="11"/>
  <c r="N8" i="11" s="1"/>
  <c r="M6" i="10"/>
  <c r="M8" i="10" s="1"/>
  <c r="J8" i="10"/>
  <c r="L7" i="10"/>
  <c r="L8" i="10" s="1"/>
  <c r="M6" i="9"/>
  <c r="M7" i="9" s="1"/>
  <c r="L7" i="8"/>
  <c r="N7" i="8" s="1"/>
  <c r="L6" i="7"/>
  <c r="N6" i="7" s="1"/>
  <c r="M6" i="6"/>
  <c r="M7" i="6" s="1"/>
  <c r="M10" i="5"/>
  <c r="L9" i="5"/>
  <c r="N9" i="5" s="1"/>
  <c r="J8" i="4"/>
  <c r="L6" i="4"/>
  <c r="L7" i="4"/>
  <c r="N7" i="4" s="1"/>
  <c r="M6" i="4"/>
  <c r="M8" i="4" s="1"/>
  <c r="M8" i="3"/>
  <c r="M6" i="2"/>
  <c r="M8" i="2" s="1"/>
  <c r="J9" i="1"/>
  <c r="M9" i="1"/>
  <c r="L8" i="1"/>
  <c r="N8" i="1" s="1"/>
  <c r="L6" i="1"/>
  <c r="L6" i="18"/>
  <c r="L7" i="18" s="1"/>
  <c r="J7" i="18"/>
  <c r="J9" i="14"/>
  <c r="L6" i="14"/>
  <c r="L9" i="14" s="1"/>
  <c r="L7" i="7"/>
  <c r="L8" i="7" s="1"/>
  <c r="J8" i="7"/>
  <c r="L7" i="11"/>
  <c r="N7" i="11" s="1"/>
  <c r="J10" i="5"/>
  <c r="L6" i="5"/>
  <c r="N6" i="5" s="1"/>
  <c r="M6" i="13"/>
  <c r="M8" i="13" s="1"/>
  <c r="L7" i="3"/>
  <c r="N7" i="3" s="1"/>
  <c r="L6" i="8"/>
  <c r="J8" i="8"/>
  <c r="L6" i="2"/>
  <c r="L8" i="2" s="1"/>
  <c r="J8" i="2"/>
  <c r="J7" i="12"/>
  <c r="L6" i="12"/>
  <c r="L7" i="12" s="1"/>
  <c r="N6" i="6"/>
  <c r="N7" i="6" s="1"/>
  <c r="N6" i="10"/>
  <c r="L7" i="5"/>
  <c r="N7" i="5" s="1"/>
  <c r="J8" i="3"/>
  <c r="L6" i="3"/>
  <c r="N6" i="3"/>
  <c r="M7" i="17"/>
  <c r="M8" i="17" s="1"/>
  <c r="L7" i="17"/>
  <c r="J9" i="11"/>
  <c r="L6" i="11"/>
  <c r="J7" i="9"/>
  <c r="L6" i="9"/>
  <c r="L7" i="9" s="1"/>
  <c r="L6" i="15"/>
  <c r="N6" i="15" s="1"/>
  <c r="J8" i="17"/>
  <c r="M7" i="7"/>
  <c r="M8" i="7" s="1"/>
  <c r="M6" i="12"/>
  <c r="M7" i="12" s="1"/>
  <c r="L9" i="1" l="1"/>
  <c r="L8" i="17"/>
  <c r="N6" i="16"/>
  <c r="N7" i="16" s="1"/>
  <c r="N7" i="13"/>
  <c r="N8" i="13" s="1"/>
  <c r="N7" i="10"/>
  <c r="N8" i="10" s="1"/>
  <c r="L8" i="8"/>
  <c r="N6" i="8"/>
  <c r="N8" i="8" s="1"/>
  <c r="N7" i="7"/>
  <c r="N8" i="7" s="1"/>
  <c r="L8" i="4"/>
  <c r="N6" i="4"/>
  <c r="N8" i="4" s="1"/>
  <c r="L8" i="3"/>
  <c r="N6" i="1"/>
  <c r="N9" i="1" s="1"/>
  <c r="N6" i="18"/>
  <c r="N7" i="18" s="1"/>
  <c r="N10" i="5"/>
  <c r="L9" i="11"/>
  <c r="N8" i="3"/>
  <c r="N6" i="11"/>
  <c r="N9" i="11" s="1"/>
  <c r="N6" i="14"/>
  <c r="N9" i="14" s="1"/>
  <c r="N7" i="17"/>
  <c r="N8" i="17" s="1"/>
  <c r="N6" i="2"/>
  <c r="N8" i="2" s="1"/>
  <c r="N6" i="9"/>
  <c r="N7" i="9" s="1"/>
  <c r="N6" i="12"/>
  <c r="N7" i="12" s="1"/>
  <c r="L10" i="5"/>
</calcChain>
</file>

<file path=xl/sharedStrings.xml><?xml version="1.0" encoding="utf-8"?>
<sst xmlns="http://schemas.openxmlformats.org/spreadsheetml/2006/main" count="563" uniqueCount="111">
  <si>
    <t>6</t>
  </si>
  <si>
    <t>7</t>
  </si>
  <si>
    <t>8</t>
  </si>
  <si>
    <t>9</t>
  </si>
  <si>
    <t>10</t>
  </si>
  <si>
    <t>Lp.</t>
  </si>
  <si>
    <t>Nazwa międzynarodowa preparatu - postać - dawka</t>
  </si>
  <si>
    <t>Nazwa handlowa preparatu - postać - dawka - producent - kod EAN</t>
  </si>
  <si>
    <t>J.m.</t>
  </si>
  <si>
    <t>Ilość</t>
  </si>
  <si>
    <t>Cena jedn. netto zł.</t>
  </si>
  <si>
    <t>Wartość netto zł                (kolumna 5x6)</t>
  </si>
  <si>
    <t xml:space="preserve">VAT% </t>
  </si>
  <si>
    <t>Cena jedn. brutto zł. (kolumna 6+VAT)</t>
  </si>
  <si>
    <t>Wartość brutto zł          (kolumna 7+8)</t>
  </si>
  <si>
    <t>Wartość netto ZAKRES OPCJONALNY zł                  (kolumna 50% x kol. 7)</t>
  </si>
  <si>
    <t>Wartość brutto ZAKRES OPCJONALNY zł                  (kolumna 50% x kol. 10)</t>
  </si>
  <si>
    <t>Wartość netto  MAKSYMALNA WARTOŚĆ (WRAZ Z OPCJĄ) zł                  (kolumna 7+11)</t>
  </si>
  <si>
    <t>Wartość brutto MAKSYMALNA WARTOŚĆ (WRAZ Z OPCJĄ) zł                  (kolumna 10+12)</t>
  </si>
  <si>
    <t>Alectinibum 150mg x 224 kaps</t>
  </si>
  <si>
    <t>op</t>
  </si>
  <si>
    <t>2.</t>
  </si>
  <si>
    <t>Entrektinibum 100mg x 30 kaps</t>
  </si>
  <si>
    <t>3.</t>
  </si>
  <si>
    <t>Entrektinibum 200mg x 90 kaps</t>
  </si>
  <si>
    <t>RAZEM</t>
  </si>
  <si>
    <t>Zamawiający wymaga:</t>
  </si>
  <si>
    <t>1. by zaoferowany produkt leczniczy znajdował się na listach w aktualnym, na dzień otwarcia ofert, Obwieszczeniu Ministra Zdrowia w sprawie refundowanych leków,</t>
  </si>
  <si>
    <t xml:space="preserve">    środków spożywczych specjalnego przeznaczenia żywieniowego oraz wyrobów medycznych i jego cena nie była wyższa  niż obowiązujący limit finansowy</t>
  </si>
  <si>
    <t>Zamawiający oświadcza:</t>
  </si>
  <si>
    <t>1. wymóg wszystkich dawek jednego producenta wynika z łączenia różnych dawek w jednym schemacie dawkowania i jest zgodny ze standardami farmaceutycznymi .</t>
  </si>
  <si>
    <t>Enfortumabum vedotini 20mg proszek do sporządzania koncentratu do infuzji 1 fiol</t>
  </si>
  <si>
    <t>Enfortumabum vedotini 30mg proszek do sporządzania koncentratu do infuzji 1 fiol</t>
  </si>
  <si>
    <t xml:space="preserve">     po rekonstytucji leku oraz po przygotowaniu worka do infuzji ,które są zawarte  w Charakterystyce Produktu  Leczniczego lub oświadczeniu producenta  na podstawie dodatkowych badań.</t>
  </si>
  <si>
    <t>2. informacji dotyczącej ilości nadwyżek produkcyjnych, jeśli takie istnieją( możliwej do pobrania większej ilości substancji leczniczej niż informacja umieszczona na fiolce) które są  zawarte  w Charakterystyce Produktu  Leczniczego lub oświadczeniu producenta.</t>
  </si>
  <si>
    <t>3. by zaoferowany produkt leczniczy znajdował się na listach w aktualnym, na dzień otwarcia ofert, Obwieszczeniu Ministra Zdrowia w sprawie refundowanych leków,</t>
  </si>
  <si>
    <t xml:space="preserve">    leków stosowanych w ramach programu lekowego B.141.FM</t>
  </si>
  <si>
    <t>4. by wszystkie zaoferowane dawki były jednego producenta</t>
  </si>
  <si>
    <t>Ixazomibum 3mg x 3 kaps</t>
  </si>
  <si>
    <t>Ixazomibum 4mg x 3 kaps</t>
  </si>
  <si>
    <t>2. by wszystkie zaoferowane dawki były jednego producenta</t>
  </si>
  <si>
    <t>Olaparibum 100 mg  x 56 kaps</t>
  </si>
  <si>
    <t>Olaparibum 150 mg  x 56 kaps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</si>
  <si>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B.9. , B.50. , B.56., B.85.</t>
    </r>
  </si>
  <si>
    <t>Pegvisomantum 10 mg proszek + rozpuszczalnik do sporządzania roztworu do wstrzykiwań</t>
  </si>
  <si>
    <t>Pegvisomantum 15 mg proszek + rozpuszczalnik do sporządzania roztworu do wstrzykiwań</t>
  </si>
  <si>
    <t>Pegvisomantum 20 mg proszek + rozpuszczalnik do sporządzania roztworu do wstrzykiwań</t>
  </si>
  <si>
    <t>4.</t>
  </si>
  <si>
    <t>Pegvisomantum 25 mg proszek + rozpuszczalnik do sporządzania roztworu do wstrzykiwań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</si>
  <si>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B.99.</t>
    </r>
  </si>
  <si>
    <t>Thymoglobuline 5mg/ml fiolka 5ml proszek do sporządzania roztworu do infuzji</t>
  </si>
  <si>
    <t>1. informacji dotyczących zawartości substancji pomocniczych i ich masy;  masy substancji leczniczej;   uzyskanej objętości i stężenia po rekonstytucji ,</t>
  </si>
  <si>
    <t xml:space="preserve">    stabilności fizyko-chemicznej po rekonstytucji leku oraz po przygotowaniu worka do infuzji ,które są zawarte  w Charakterystyce Produktu  Leczniczego lub oświadczeniu producenta  na podstawie dodatkowych badań.</t>
  </si>
  <si>
    <t>Talquetamabum roztwór do wstrzykiwań 2mg/ml fiolka 1,5ml</t>
  </si>
  <si>
    <t>Talquetamabum roztwór do wstrzykiwań 40mg/ml fiolka 1ml</t>
  </si>
  <si>
    <t>1. informacji dotyczących gęstości koncentratu, całkowitej ilości mililitrów w fiolce; stabilności fizyko-chemicznej po zakłuciu fiolki oraz po przygotowaniu worka do infuzji potwierdzonych w Charakterystyce Produktu Leczniczego lub w aktualnym oświadczeniu producenta na podstawie dodatkowych badań.</t>
  </si>
  <si>
    <t>2. informacji dotyczącej ilości nadwyżek produkcyjnych ,przepełnienia w fiolce jeśli takie istnieje(możliwej do pobrania większej ilości substancji leczniczej niż informacja umieszczona na fiolce) zawarte  w Charakterystyce Produktu  Leczniczego lub  oświadczeniu producenta.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</si>
  <si>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B.54</t>
    </r>
  </si>
  <si>
    <t>Topotecanum koncentrat do sporządzania roztworu do infuzji 1mg/ml fiolka 1ml</t>
  </si>
  <si>
    <t>Topotecanum koncentrat do sporządzania roztworu do infuzji 1mg/ml fiolka 4ml</t>
  </si>
  <si>
    <t>2.  informacji dotyczącej ilości nadwyżek produkcyjnych ,przepełnienia w fiolce jeśli takie istnieje(możliwej do pobrania większej ilości substancji leczniczej niż informacja umieszczona na fiolce) zawarte  w Charakterystyce Produktu  Leczniczego lub oświadczeniu producenta.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</si>
  <si>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 xml:space="preserve">w ramach chemioterapii </t>
    </r>
  </si>
  <si>
    <t>Pegfilgrastim roztwór do wstrzykiwań w ampułkostrzykawce 6mg/0,6ml</t>
  </si>
  <si>
    <t>Rituximabum koncentrat do sporządzania roztworu do infuzji 100mg/10 ml</t>
  </si>
  <si>
    <t>Rituximabum koncentrat do sporządzania roztworu do infuzji 500mg/50 ml</t>
  </si>
  <si>
    <t>Palbociclibum tabl. powl 75 mg x 21</t>
  </si>
  <si>
    <t>Palbociclibum tabl. powl 100 mg x 21</t>
  </si>
  <si>
    <t>Palbociclibum tabl. powl 125 mg x 21</t>
  </si>
  <si>
    <t>Lapatynibum 250 mg 70 tabl</t>
  </si>
  <si>
    <t xml:space="preserve">Nintendanibum kaps. miękkie 100mg x 120 </t>
  </si>
  <si>
    <t xml:space="preserve">Nintendanibum kaps. miękkie 150mg x 60 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</si>
  <si>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B.6.</t>
    </r>
  </si>
  <si>
    <t>Abemaciclibum tabl. powl. 50 mg x 70</t>
  </si>
  <si>
    <t>Abemaciclibum tabl. powl. 100 mg x 70</t>
  </si>
  <si>
    <t>Abemaciclibum tabl. powl. 150 mg x 70</t>
  </si>
  <si>
    <r>
      <rPr>
        <b/>
        <sz val="11"/>
        <rFont val="Calibri Light"/>
        <family val="2"/>
        <charset val="238"/>
      </rPr>
      <t xml:space="preserve">    </t>
    </r>
    <r>
      <rPr>
        <sz val="11"/>
        <rFont val="Calibri Light"/>
        <family val="2"/>
        <charset val="238"/>
      </rPr>
      <t>leków stosowanych</t>
    </r>
    <r>
      <rPr>
        <b/>
        <sz val="11"/>
        <rFont val="Calibri Light"/>
        <family val="2"/>
        <charset val="238"/>
      </rPr>
      <t xml:space="preserve"> </t>
    </r>
    <r>
      <rPr>
        <sz val="11"/>
        <rFont val="Calibri Light"/>
        <family val="2"/>
        <charset val="238"/>
      </rPr>
      <t>w ramach programu lekowego B.9.FM.</t>
    </r>
  </si>
  <si>
    <t>Bleomycini sulfas proszk do sporządzania roztworu do wstrzykiwań 15000IU 1 fiol</t>
  </si>
  <si>
    <t>1.aktualnego oświadczenia producenta dotyczącego zawartości substancji pomocniczych i ich masy, masy substancji leczniczej, uzyskanej objętości i stężenia po rekonstytucji oraz stabilności fizyko-chem.</t>
  </si>
  <si>
    <t>2. by zaoferowany produkt leczniczy znajdował się na listach w aktualnym, na dzień otwarcia ofert, Obwieszczeniu Ministra Zdrowia w sprawie refundowanych leków,</t>
  </si>
  <si>
    <t>Bicalutamidum 50 mg tabl powlekane 28 tabl</t>
  </si>
  <si>
    <t>1 by zaoferowany produkt leczniczy znajdował się na listach w aktualnym, na dzień otwarcia ofert, Obwieszczeniu Ministra Zdrowia w sprawie refundowanych leków,</t>
  </si>
  <si>
    <t>Capecitabinum 150mg tabl powlekane 60 tabletek</t>
  </si>
  <si>
    <t>Capecitabinum 500mg tabl powlekane 120 tabletek</t>
  </si>
  <si>
    <t>3. by na opakowaniu każdej tabletki umieszczona była seria i data ważności</t>
  </si>
  <si>
    <t>Chlorambucilum tabl. powlekane 2mg  25 tabl</t>
  </si>
  <si>
    <t>Pakiet nr 1- Cytostatyki 1</t>
  </si>
  <si>
    <t>Pakiet nr 2- Cytostatyki 2</t>
  </si>
  <si>
    <t>Pakiet nr 4- Olaparibum</t>
  </si>
  <si>
    <t>załącznik nr 1a do postępowania: IZP.2411.92.2025.EP</t>
  </si>
  <si>
    <t>Pakiet nr 3- Ixazomib</t>
  </si>
  <si>
    <t>Pakiet nr 5 -  Pegvisomantum</t>
  </si>
  <si>
    <t>Pakiet nr 6 -  Thymoglobuline</t>
  </si>
  <si>
    <t>Pakiet nr 7 -  Talquetamab</t>
  </si>
  <si>
    <t>Pakiet nr 8 - Topotecan</t>
  </si>
  <si>
    <r>
      <t xml:space="preserve">    </t>
    </r>
    <r>
      <rPr>
        <sz val="11"/>
        <rFont val="Calibri"/>
        <family val="2"/>
        <charset val="238"/>
      </rPr>
      <t>leków stosowanych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w ramach chemioterapii </t>
    </r>
  </si>
  <si>
    <t>Pakiet nr 9  -Pegfilgrastim</t>
  </si>
  <si>
    <t>Pakiet nr 10 - Rituximab</t>
  </si>
  <si>
    <t>Pakiet nr11 - Palbociclibum</t>
  </si>
  <si>
    <t>Pakiet nr12 - Lapatinib</t>
  </si>
  <si>
    <t>Pakiet nr13 - Nintendanib</t>
  </si>
  <si>
    <t>Pakiet nr14 - Abemaciclib</t>
  </si>
  <si>
    <t>Pakiet nr15 - Bleomycini sulfas</t>
  </si>
  <si>
    <t>Pakiet nr 16 - Bicalutamid</t>
  </si>
  <si>
    <t>Pakiet nr 17 - Capecitabine</t>
  </si>
  <si>
    <t>Pakiet nr 18 - Chlorambucil</t>
  </si>
  <si>
    <r>
      <t>1.</t>
    </r>
    <r>
      <rPr>
        <b/>
        <sz val="11"/>
        <rFont val="Calibri"/>
        <family val="2"/>
        <charset val="238"/>
      </rPr>
      <t xml:space="preserve">aktualnego oświadczenia </t>
    </r>
    <r>
      <rPr>
        <sz val="11"/>
        <rFont val="Calibri"/>
        <family val="2"/>
        <charset val="238"/>
      </rPr>
      <t>producenta dotyczącego zawartości substancji pomocniczych i ich masy, masy substancji leczniczej, uzyskanej objętości i stężenia po rekonstytucji oraz stabilności fizyko-chem</t>
    </r>
  </si>
  <si>
    <r>
      <t xml:space="preserve">    </t>
    </r>
    <r>
      <rPr>
        <sz val="11"/>
        <rFont val="Calibri"/>
        <family val="2"/>
        <charset val="238"/>
      </rPr>
      <t>leków stosowanych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w ramach programu lekowego poz. 1 B.6, poz. 2, 3 B.6, B.144</t>
    </r>
  </si>
  <si>
    <r>
      <t xml:space="preserve">    </t>
    </r>
    <r>
      <rPr>
        <sz val="11"/>
        <rFont val="Calibri"/>
        <family val="2"/>
        <charset val="238"/>
      </rPr>
      <t>leków stosowanych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w ramach programu lekowego B.54.</t>
    </r>
  </si>
  <si>
    <t>2. Są to leki jednego producenta, które są dystrybuowane przez tzw. hurtownię producencką, nie ma zatem ryzyka wyeliminowania jakiegoś dostawcy a polaczenie kilku leków w różnych dawkach w jednen pakiet nie powoduje wyeliminowania jakiegos dostawcy a zwiększa możliwość udzielania rabatów poprzez zmniejszenie załkowitych kosztów obsługi i dystrybucji.</t>
  </si>
  <si>
    <t xml:space="preserve">1. wszelkie leki są lekami oryginalnymi jednego producenta, nieposiadającymi odpowiedników w postaci leków granicznych na listach refundacyjnych. </t>
  </si>
  <si>
    <t>1. by zaoferowany produkt leczniczy znajdował się na listach w aktualnym, na dzień otwarcia ofert, Obwieszczeniu Ministra Zdrowia w sprawie refundowanych leków, środków spożywczych specjalnego przeznaczenia żywieniowego oraz wyrobów medycznych i jego cena nie była wyższa niż obowiązujący limit finansowy leków stosowanych w ramach programu lekowego B.9.FM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</si>
</sst>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8" x14ac:knownFonts="1">
    <font>
      <sz val="11"/>
      <color rgb="FF000000"/>
      <name val="Calibri"/>
      <family val="2"/>
      <charset val="1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sz val="11"/>
      <color rgb="FFFF0000"/>
      <name val="Calibri Light"/>
      <family val="2"/>
      <charset val="238"/>
    </font>
    <font>
      <sz val="11"/>
      <color rgb="FF000000"/>
      <name val="Calibri Light"/>
      <family val="2"/>
      <charset val="238"/>
    </font>
    <font>
      <sz val="10"/>
      <name val="Century Gothic"/>
      <family val="2"/>
      <charset val="238"/>
    </font>
    <font>
      <sz val="10"/>
      <color rgb="FF000000"/>
      <name val="Century Gothic"/>
      <family val="2"/>
      <charset val="238"/>
    </font>
    <font>
      <b/>
      <sz val="11"/>
      <color rgb="FF000000"/>
      <name val="Calibri Light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56">
    <xf numFmtId="0" fontId="0" fillId="0" borderId="0" xfId="0"/>
    <xf numFmtId="0" fontId="4" fillId="0" borderId="0" xfId="0" applyFont="1" applyAlignment="1">
      <alignment horizontal="left" vertical="top"/>
    </xf>
    <xf numFmtId="0" fontId="1" fillId="0" borderId="0" xfId="0" applyFont="1"/>
    <xf numFmtId="0" fontId="3" fillId="0" borderId="0" xfId="0" applyFont="1"/>
    <xf numFmtId="0" fontId="2" fillId="0" borderId="0" xfId="0" applyFont="1"/>
    <xf numFmtId="4" fontId="1" fillId="0" borderId="0" xfId="0" applyNumberFormat="1" applyFont="1"/>
    <xf numFmtId="0" fontId="4" fillId="0" borderId="0" xfId="0" applyFont="1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4" fontId="1" fillId="0" borderId="1" xfId="1" applyFont="1" applyBorder="1" applyAlignment="1" applyProtection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 applyProtection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3" fontId="1" fillId="0" borderId="0" xfId="0" applyNumberFormat="1" applyFont="1"/>
    <xf numFmtId="0" fontId="7" fillId="0" borderId="0" xfId="0" applyFont="1"/>
    <xf numFmtId="0" fontId="1" fillId="0" borderId="0" xfId="0" applyFont="1" applyAlignment="1">
      <alignment vertical="top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top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2" fillId="0" borderId="0" xfId="0" applyNumberFormat="1" applyFont="1"/>
    <xf numFmtId="0" fontId="15" fillId="0" borderId="0" xfId="0" applyFont="1"/>
    <xf numFmtId="0" fontId="12" fillId="0" borderId="0" xfId="0" applyFont="1" applyAlignment="1">
      <alignment vertical="top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zoomScaleNormal="100" workbookViewId="0">
      <selection sqref="A1:N21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710937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4.140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22.5" customHeight="1" x14ac:dyDescent="0.25">
      <c r="A2" s="47" t="s">
        <v>85</v>
      </c>
      <c r="B2" s="47"/>
      <c r="C2" s="47"/>
      <c r="D2" s="47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98.25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1.1" customHeight="1" x14ac:dyDescent="0.25">
      <c r="A6" s="9">
        <v>1</v>
      </c>
      <c r="B6" s="13" t="s">
        <v>19</v>
      </c>
      <c r="C6" s="15"/>
      <c r="D6" s="13" t="s">
        <v>20</v>
      </c>
      <c r="E6" s="14">
        <v>80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41.1" customHeight="1" x14ac:dyDescent="0.25">
      <c r="A7" s="9" t="s">
        <v>21</v>
      </c>
      <c r="B7" s="13" t="s">
        <v>22</v>
      </c>
      <c r="C7" s="15"/>
      <c r="D7" s="13" t="s">
        <v>20</v>
      </c>
      <c r="E7" s="14">
        <v>5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ht="41.1" customHeight="1" x14ac:dyDescent="0.25">
      <c r="A8" s="9" t="s">
        <v>23</v>
      </c>
      <c r="B8" s="13" t="s">
        <v>24</v>
      </c>
      <c r="C8" s="15"/>
      <c r="D8" s="13" t="s">
        <v>20</v>
      </c>
      <c r="E8" s="14">
        <v>25</v>
      </c>
      <c r="F8" s="16"/>
      <c r="G8" s="11">
        <f>E8*F8</f>
        <v>0</v>
      </c>
      <c r="H8" s="17"/>
      <c r="I8" s="16">
        <f>F8+H8*F8</f>
        <v>0</v>
      </c>
      <c r="J8" s="16">
        <f>G8+H8*G8</f>
        <v>0</v>
      </c>
      <c r="K8" s="16">
        <f>G8*50%</f>
        <v>0</v>
      </c>
      <c r="L8" s="16">
        <f>J8*50%</f>
        <v>0</v>
      </c>
      <c r="M8" s="16">
        <f>G8+K8</f>
        <v>0</v>
      </c>
      <c r="N8" s="18">
        <f>J8+L8</f>
        <v>0</v>
      </c>
    </row>
    <row r="9" spans="1:14" x14ac:dyDescent="0.25">
      <c r="A9" s="9"/>
      <c r="B9" s="15"/>
      <c r="C9" s="15"/>
      <c r="D9" s="9"/>
      <c r="E9" s="14"/>
      <c r="F9" s="11" t="s">
        <v>25</v>
      </c>
      <c r="G9" s="11">
        <f>G6+G7+G8</f>
        <v>0</v>
      </c>
      <c r="H9" s="9"/>
      <c r="I9" s="11"/>
      <c r="J9" s="11">
        <f>J6+J7+J8</f>
        <v>0</v>
      </c>
      <c r="K9" s="11">
        <f>K6+K7+K8</f>
        <v>0</v>
      </c>
      <c r="L9" s="19">
        <f>L6+L7+L8</f>
        <v>0</v>
      </c>
      <c r="M9" s="19">
        <f>M6+M7+M8</f>
        <v>0</v>
      </c>
      <c r="N9" s="20">
        <f>N6+N7+N8</f>
        <v>0</v>
      </c>
    </row>
    <row r="10" spans="1:14" x14ac:dyDescent="0.25">
      <c r="A10" s="21"/>
      <c r="B10" s="22"/>
      <c r="C10" s="22"/>
      <c r="D10" s="21"/>
      <c r="E10" s="23"/>
      <c r="F10" s="24"/>
      <c r="G10" s="24"/>
      <c r="H10" s="21"/>
      <c r="I10" s="24"/>
      <c r="J10" s="24"/>
      <c r="K10" s="24"/>
      <c r="L10" s="6"/>
      <c r="M10" s="6"/>
      <c r="N10" s="6"/>
    </row>
    <row r="11" spans="1:14" x14ac:dyDescent="0.25">
      <c r="A11" s="2"/>
      <c r="B11" s="2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38" t="s">
        <v>26</v>
      </c>
      <c r="B12" s="33"/>
      <c r="C12" s="33"/>
      <c r="D12" s="33"/>
      <c r="E12" s="38"/>
      <c r="F12" s="33"/>
      <c r="G12" s="33"/>
      <c r="H12" s="33"/>
      <c r="I12" s="33"/>
      <c r="J12" s="33"/>
      <c r="K12" s="33"/>
      <c r="L12" s="33"/>
      <c r="M12" s="33"/>
      <c r="N12" s="6"/>
    </row>
    <row r="13" spans="1:14" x14ac:dyDescent="0.25">
      <c r="A13" s="34" t="s">
        <v>27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  <c r="M13" s="35"/>
      <c r="N13" s="26"/>
    </row>
    <row r="14" spans="1:14" x14ac:dyDescent="0.25">
      <c r="A14" s="34" t="s">
        <v>28</v>
      </c>
      <c r="B14" s="34"/>
      <c r="C14" s="34"/>
      <c r="D14" s="37"/>
      <c r="E14" s="34"/>
      <c r="F14" s="34"/>
      <c r="G14" s="34"/>
      <c r="H14" s="34"/>
      <c r="I14" s="34"/>
      <c r="J14" s="34"/>
      <c r="K14" s="34"/>
      <c r="L14" s="35"/>
      <c r="M14" s="35"/>
      <c r="N14" s="26"/>
    </row>
    <row r="15" spans="1:14" x14ac:dyDescent="0.25">
      <c r="A15" s="38" t="s">
        <v>106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26"/>
    </row>
    <row r="16" spans="1:14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  <c r="M16" s="35"/>
      <c r="N16" s="26"/>
    </row>
    <row r="17" spans="1:14" x14ac:dyDescent="0.25">
      <c r="A17" s="46" t="s">
        <v>29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35"/>
      <c r="N17" s="26"/>
    </row>
    <row r="18" spans="1:14" x14ac:dyDescent="0.25">
      <c r="A18" s="33" t="s">
        <v>109</v>
      </c>
      <c r="B18" s="38"/>
      <c r="C18" s="39"/>
      <c r="D18" s="39"/>
      <c r="E18" s="38"/>
      <c r="F18" s="34"/>
      <c r="G18" s="33"/>
      <c r="H18" s="33"/>
      <c r="I18" s="33"/>
      <c r="J18" s="33"/>
      <c r="K18" s="33"/>
      <c r="L18" s="33"/>
      <c r="M18" s="33"/>
      <c r="N18" s="6"/>
    </row>
    <row r="19" spans="1:14" x14ac:dyDescent="0.25">
      <c r="A19" s="49" t="s">
        <v>108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6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3">
    <mergeCell ref="A2:D2"/>
    <mergeCell ref="A1:N1"/>
    <mergeCell ref="A19:M20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3"/>
  <sheetViews>
    <sheetView zoomScaleNormal="100" workbookViewId="0">
      <selection activeCell="N21" sqref="A1:N21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96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72.75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5" customHeight="1" x14ac:dyDescent="0.25">
      <c r="A6" s="9">
        <v>1</v>
      </c>
      <c r="B6" s="13" t="s">
        <v>63</v>
      </c>
      <c r="C6" s="15"/>
      <c r="D6" s="13" t="s">
        <v>20</v>
      </c>
      <c r="E6" s="14">
        <v>800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43.5" customHeight="1" x14ac:dyDescent="0.25">
      <c r="A7" s="9">
        <v>2</v>
      </c>
      <c r="B7" s="13" t="s">
        <v>64</v>
      </c>
      <c r="C7" s="15"/>
      <c r="D7" s="13" t="s">
        <v>20</v>
      </c>
      <c r="E7" s="14">
        <v>1200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G6+G7</f>
        <v>0</v>
      </c>
      <c r="H8" s="9"/>
      <c r="I8" s="11"/>
      <c r="J8" s="11">
        <f>J6+J7</f>
        <v>0</v>
      </c>
      <c r="K8" s="11">
        <f>K6+K7</f>
        <v>0</v>
      </c>
      <c r="L8" s="19">
        <f>L6+L7</f>
        <v>0</v>
      </c>
      <c r="M8" s="19">
        <f>M6+M7</f>
        <v>0</v>
      </c>
      <c r="N8" s="20">
        <f>N6+N7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ht="17.25" customHeight="1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ht="27.75" customHeight="1" x14ac:dyDescent="0.25">
      <c r="A12" s="53" t="s">
        <v>55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28.5" customHeight="1" x14ac:dyDescent="0.25">
      <c r="A13" s="53" t="s">
        <v>60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6.5" customHeight="1" x14ac:dyDescent="0.25">
      <c r="A14" s="34" t="s">
        <v>35</v>
      </c>
      <c r="B14" s="34"/>
      <c r="C14" s="34"/>
      <c r="D14" s="34"/>
      <c r="E14" s="34"/>
      <c r="F14" s="34"/>
      <c r="G14" s="34"/>
      <c r="H14" s="34"/>
      <c r="I14" s="34"/>
      <c r="J14" s="34"/>
      <c r="K14" s="2"/>
      <c r="L14" s="2"/>
      <c r="M14" s="2"/>
      <c r="N14" s="2"/>
    </row>
    <row r="15" spans="1:14" x14ac:dyDescent="0.25">
      <c r="A15" s="34" t="s">
        <v>28</v>
      </c>
      <c r="B15" s="34"/>
      <c r="C15" s="34"/>
      <c r="D15" s="37"/>
      <c r="E15" s="34"/>
      <c r="F15" s="34"/>
      <c r="G15" s="34"/>
      <c r="H15" s="34"/>
      <c r="I15" s="34"/>
      <c r="J15" s="34"/>
      <c r="K15" s="2"/>
      <c r="L15" s="25"/>
      <c r="M15" s="25"/>
      <c r="N15" s="26"/>
    </row>
    <row r="16" spans="1:14" x14ac:dyDescent="0.25">
      <c r="A16" s="38" t="s">
        <v>94</v>
      </c>
      <c r="B16" s="34"/>
      <c r="C16" s="34"/>
      <c r="D16" s="34"/>
      <c r="E16" s="34"/>
      <c r="F16" s="34"/>
      <c r="G16" s="34"/>
      <c r="H16" s="34"/>
      <c r="I16" s="34"/>
      <c r="J16" s="34"/>
      <c r="K16" s="2"/>
      <c r="L16" s="25"/>
      <c r="M16" s="25"/>
      <c r="N16" s="26"/>
    </row>
    <row r="17" spans="1:14" x14ac:dyDescent="0.25">
      <c r="A17" s="34" t="s">
        <v>37</v>
      </c>
      <c r="B17" s="34"/>
      <c r="C17" s="34"/>
      <c r="D17" s="34"/>
      <c r="E17" s="34"/>
      <c r="F17" s="34"/>
      <c r="G17" s="34"/>
      <c r="H17" s="34"/>
      <c r="I17" s="34"/>
      <c r="J17" s="34"/>
      <c r="K17" s="2"/>
      <c r="L17" s="25"/>
      <c r="M17" s="25"/>
      <c r="N17" s="26"/>
    </row>
    <row r="18" spans="1:14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2"/>
      <c r="L18" s="25"/>
      <c r="M18" s="25"/>
      <c r="N18" s="26"/>
    </row>
    <row r="19" spans="1:14" x14ac:dyDescent="0.25">
      <c r="A19" s="28" t="s">
        <v>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ht="13.9" customHeight="1" x14ac:dyDescent="0.25">
      <c r="A20" s="52" t="s">
        <v>30</v>
      </c>
      <c r="B20" s="52"/>
      <c r="C20" s="52"/>
      <c r="D20" s="52"/>
      <c r="E20" s="52"/>
      <c r="F20" s="52"/>
      <c r="G20" s="52"/>
      <c r="H20" s="52"/>
      <c r="I20" s="52"/>
      <c r="J20" s="52"/>
      <c r="K20" s="6"/>
      <c r="L20" s="6"/>
      <c r="M20" s="6"/>
      <c r="N20" s="6"/>
    </row>
    <row r="21" spans="1:14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6">
    <mergeCell ref="A1:N1"/>
    <mergeCell ref="A20:J21"/>
    <mergeCell ref="A22:J23"/>
    <mergeCell ref="A12:N12"/>
    <mergeCell ref="A13:N13"/>
    <mergeCell ref="A2:C2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3"/>
  <sheetViews>
    <sheetView zoomScaleNormal="100" workbookViewId="0">
      <selection sqref="A1:N18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54" t="s">
        <v>97</v>
      </c>
      <c r="B2" s="54"/>
      <c r="C2" s="54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65</v>
      </c>
      <c r="C6" s="15"/>
      <c r="D6" s="13" t="s">
        <v>20</v>
      </c>
      <c r="E6" s="14">
        <v>200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38.1" customHeight="1" x14ac:dyDescent="0.25">
      <c r="A7" s="9">
        <v>2</v>
      </c>
      <c r="B7" s="13" t="s">
        <v>66</v>
      </c>
      <c r="C7" s="15"/>
      <c r="D7" s="13" t="s">
        <v>20</v>
      </c>
      <c r="E7" s="14">
        <v>200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ht="38.1" customHeight="1" x14ac:dyDescent="0.25">
      <c r="A8" s="9">
        <v>3</v>
      </c>
      <c r="B8" s="13" t="s">
        <v>67</v>
      </c>
      <c r="C8" s="15"/>
      <c r="D8" s="13" t="s">
        <v>20</v>
      </c>
      <c r="E8" s="14">
        <v>450</v>
      </c>
      <c r="F8" s="16"/>
      <c r="G8" s="11">
        <f>E8*F8</f>
        <v>0</v>
      </c>
      <c r="H8" s="17"/>
      <c r="I8" s="16">
        <f>F8+H8*F8</f>
        <v>0</v>
      </c>
      <c r="J8" s="16">
        <f>G8+H8*G8</f>
        <v>0</v>
      </c>
      <c r="K8" s="16">
        <f>G8*50%</f>
        <v>0</v>
      </c>
      <c r="L8" s="16">
        <f>J8*50%</f>
        <v>0</v>
      </c>
      <c r="M8" s="16">
        <f>G8+K8</f>
        <v>0</v>
      </c>
      <c r="N8" s="18">
        <f>J8+L8</f>
        <v>0</v>
      </c>
    </row>
    <row r="9" spans="1:14" x14ac:dyDescent="0.25">
      <c r="A9" s="9"/>
      <c r="B9" s="15"/>
      <c r="C9" s="15"/>
      <c r="D9" s="9"/>
      <c r="E9" s="14"/>
      <c r="F9" s="11" t="s">
        <v>25</v>
      </c>
      <c r="G9" s="11">
        <f>G6+G7+G8</f>
        <v>0</v>
      </c>
      <c r="H9" s="9"/>
      <c r="I9" s="11"/>
      <c r="J9" s="11">
        <f>J6+J7+J8</f>
        <v>0</v>
      </c>
      <c r="K9" s="11">
        <f>K6+K7+K8</f>
        <v>0</v>
      </c>
      <c r="L9" s="19">
        <f>L6+L7+L8</f>
        <v>0</v>
      </c>
      <c r="M9" s="19">
        <f>M6+M7+M8</f>
        <v>0</v>
      </c>
      <c r="N9" s="20">
        <f>N6+N7+N8</f>
        <v>0</v>
      </c>
    </row>
    <row r="10" spans="1:14" x14ac:dyDescent="0.25">
      <c r="A10" s="21"/>
      <c r="B10" s="22"/>
      <c r="C10" s="22"/>
      <c r="D10" s="21"/>
      <c r="E10" s="23"/>
      <c r="F10" s="24"/>
      <c r="G10" s="24"/>
      <c r="H10" s="21"/>
      <c r="I10" s="24"/>
      <c r="J10" s="24"/>
      <c r="K10" s="24"/>
      <c r="L10" s="6"/>
      <c r="M10" s="6"/>
      <c r="N10" s="6"/>
    </row>
    <row r="11" spans="1:14" x14ac:dyDescent="0.25">
      <c r="A11" s="2"/>
      <c r="B11" s="2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4" t="s">
        <v>26</v>
      </c>
      <c r="B12" s="6"/>
      <c r="C12" s="6"/>
      <c r="D12" s="6"/>
      <c r="E12" s="4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6"/>
      <c r="K13" s="6"/>
      <c r="L13" s="6"/>
      <c r="M13" s="6"/>
      <c r="N13" s="6"/>
    </row>
    <row r="14" spans="1:14" ht="15.75" customHeight="1" x14ac:dyDescent="0.25">
      <c r="A14" s="55" t="s">
        <v>110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25"/>
      <c r="N14" s="26"/>
    </row>
    <row r="15" spans="1:14" ht="14.25" customHeight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25"/>
      <c r="N15" s="26"/>
    </row>
    <row r="16" spans="1:14" x14ac:dyDescent="0.2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8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ht="13.9" customHeigh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6"/>
      <c r="L20" s="6"/>
      <c r="M20" s="6"/>
      <c r="N20" s="6"/>
    </row>
    <row r="21" spans="1:14" ht="6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6"/>
      <c r="L21" s="6"/>
      <c r="M21" s="6"/>
      <c r="N21" s="6"/>
    </row>
    <row r="22" spans="1:14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"/>
      <c r="L22" s="6"/>
      <c r="M22" s="6"/>
      <c r="N22" s="6"/>
    </row>
    <row r="23" spans="1:14" ht="20.2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1"/>
      <c r="L23" s="6"/>
      <c r="M23" s="6"/>
      <c r="N23" s="6"/>
    </row>
  </sheetData>
  <mergeCells count="4">
    <mergeCell ref="A20:J21"/>
    <mergeCell ref="A2:C2"/>
    <mergeCell ref="A1:N1"/>
    <mergeCell ref="A14:L15"/>
  </mergeCells>
  <pageMargins left="0.23622047244094491" right="0.23622047244094491" top="1.9291338582677167" bottom="0.74803149606299213" header="0.31496062992125984" footer="0.31496062992125984"/>
  <pageSetup paperSize="9" scale="65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3"/>
  <sheetViews>
    <sheetView zoomScaleNormal="100" workbookViewId="0">
      <selection activeCell="N16" sqref="A1:N16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98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68</v>
      </c>
      <c r="C6" s="15"/>
      <c r="D6" s="13" t="s">
        <v>20</v>
      </c>
      <c r="E6" s="14">
        <v>120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G6</f>
        <v>0</v>
      </c>
      <c r="H7" s="9"/>
      <c r="I7" s="11"/>
      <c r="J7" s="11">
        <f>J6</f>
        <v>0</v>
      </c>
      <c r="K7" s="11">
        <f>K6</f>
        <v>0</v>
      </c>
      <c r="L7" s="19">
        <f>L6</f>
        <v>0</v>
      </c>
      <c r="M7" s="19">
        <f>M6</f>
        <v>0</v>
      </c>
      <c r="N7" s="20">
        <f>N6</f>
        <v>0</v>
      </c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2"/>
      <c r="B9" s="2"/>
      <c r="C9" s="6"/>
      <c r="D9" s="6"/>
      <c r="E9" s="2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4" t="s">
        <v>26</v>
      </c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/>
      <c r="B11" s="6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x14ac:dyDescent="0.25">
      <c r="A13" s="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2" t="s">
        <v>28</v>
      </c>
      <c r="B14" s="2"/>
      <c r="C14" s="2"/>
      <c r="D14" s="27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4" t="s">
        <v>61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8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ht="12.75" customHeight="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2"/>
      <c r="L19" s="25"/>
      <c r="M19" s="25"/>
      <c r="N19" s="26"/>
    </row>
    <row r="20" spans="1:14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6"/>
      <c r="L20" s="6"/>
      <c r="M20" s="6"/>
      <c r="N20" s="6"/>
    </row>
    <row r="21" spans="1:14" x14ac:dyDescent="0.25">
      <c r="A21" s="28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4">
    <mergeCell ref="A19:J20"/>
    <mergeCell ref="A22:J23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3"/>
  <sheetViews>
    <sheetView zoomScaleNormal="100" workbookViewId="0">
      <selection activeCell="N16" sqref="A1:N16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99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69</v>
      </c>
      <c r="C6" s="15"/>
      <c r="D6" s="13" t="s">
        <v>20</v>
      </c>
      <c r="E6" s="14">
        <v>25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38.1" customHeight="1" x14ac:dyDescent="0.25">
      <c r="A7" s="9">
        <v>2</v>
      </c>
      <c r="B7" s="13" t="s">
        <v>70</v>
      </c>
      <c r="C7" s="15"/>
      <c r="D7" s="13" t="s">
        <v>20</v>
      </c>
      <c r="E7" s="14">
        <v>15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G6+G7</f>
        <v>0</v>
      </c>
      <c r="H8" s="9"/>
      <c r="I8" s="11"/>
      <c r="J8" s="11">
        <f>J6+J7</f>
        <v>0</v>
      </c>
      <c r="K8" s="11">
        <f>K6+K7</f>
        <v>0</v>
      </c>
      <c r="L8" s="19">
        <f>L6+L7</f>
        <v>0</v>
      </c>
      <c r="M8" s="19">
        <f>M6+M7</f>
        <v>0</v>
      </c>
      <c r="N8" s="20">
        <f>N6+N7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x14ac:dyDescent="0.25">
      <c r="A13" s="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2" t="s">
        <v>28</v>
      </c>
      <c r="B14" s="2"/>
      <c r="C14" s="2"/>
      <c r="D14" s="27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4" t="s">
        <v>71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8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ht="12.75" customHeight="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2"/>
      <c r="L19" s="25"/>
      <c r="M19" s="25"/>
      <c r="N19" s="26"/>
    </row>
    <row r="20" spans="1:14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6"/>
      <c r="L20" s="6"/>
      <c r="M20" s="6"/>
      <c r="N20" s="6"/>
    </row>
    <row r="21" spans="1:14" x14ac:dyDescent="0.25">
      <c r="A21" s="6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4">
    <mergeCell ref="A19:J20"/>
    <mergeCell ref="A22:J23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24"/>
  <sheetViews>
    <sheetView zoomScaleNormal="100" workbookViewId="0">
      <selection activeCell="N19" sqref="A1:N19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100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72</v>
      </c>
      <c r="C6" s="15"/>
      <c r="D6" s="13" t="s">
        <v>20</v>
      </c>
      <c r="E6" s="14">
        <v>120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38.1" customHeight="1" x14ac:dyDescent="0.25">
      <c r="A7" s="9">
        <v>2</v>
      </c>
      <c r="B7" s="13" t="s">
        <v>73</v>
      </c>
      <c r="C7" s="15"/>
      <c r="D7" s="13" t="s">
        <v>20</v>
      </c>
      <c r="E7" s="14">
        <v>150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ht="38.1" customHeight="1" x14ac:dyDescent="0.25">
      <c r="A8" s="9">
        <v>3</v>
      </c>
      <c r="B8" s="13" t="s">
        <v>74</v>
      </c>
      <c r="C8" s="15"/>
      <c r="D8" s="13" t="s">
        <v>20</v>
      </c>
      <c r="E8" s="14">
        <v>330</v>
      </c>
      <c r="F8" s="16"/>
      <c r="G8" s="11">
        <f>E8*F8</f>
        <v>0</v>
      </c>
      <c r="H8" s="17"/>
      <c r="I8" s="16">
        <f>F8+H8*F8</f>
        <v>0</v>
      </c>
      <c r="J8" s="16">
        <f>G8+H8*G8</f>
        <v>0</v>
      </c>
      <c r="K8" s="16">
        <f>G8*50%</f>
        <v>0</v>
      </c>
      <c r="L8" s="16">
        <f>J8*50%</f>
        <v>0</v>
      </c>
      <c r="M8" s="16">
        <f>G8+K8</f>
        <v>0</v>
      </c>
      <c r="N8" s="18">
        <f>J8+L8</f>
        <v>0</v>
      </c>
    </row>
    <row r="9" spans="1:14" x14ac:dyDescent="0.25">
      <c r="A9" s="9"/>
      <c r="B9" s="15"/>
      <c r="C9" s="15"/>
      <c r="D9" s="9"/>
      <c r="E9" s="14"/>
      <c r="F9" s="11" t="s">
        <v>25</v>
      </c>
      <c r="G9" s="11">
        <f>G6+G7+G8</f>
        <v>0</v>
      </c>
      <c r="H9" s="9"/>
      <c r="I9" s="11"/>
      <c r="J9" s="11">
        <f>J6+J7+J8</f>
        <v>0</v>
      </c>
      <c r="K9" s="11">
        <f>K6+K7+K8</f>
        <v>0</v>
      </c>
      <c r="L9" s="19">
        <f>L6+L7+L8</f>
        <v>0</v>
      </c>
      <c r="M9" s="19">
        <f>M6+M7+M8</f>
        <v>0</v>
      </c>
      <c r="N9" s="20">
        <f>N6+N7+N8</f>
        <v>0</v>
      </c>
    </row>
    <row r="10" spans="1:14" x14ac:dyDescent="0.25">
      <c r="A10" s="21"/>
      <c r="B10" s="22"/>
      <c r="C10" s="22"/>
      <c r="D10" s="21"/>
      <c r="E10" s="23"/>
      <c r="F10" s="24"/>
      <c r="G10" s="24"/>
      <c r="H10" s="21"/>
      <c r="I10" s="24"/>
      <c r="J10" s="24"/>
      <c r="K10" s="24"/>
      <c r="L10" s="6"/>
      <c r="M10" s="6"/>
      <c r="N10" s="6"/>
    </row>
    <row r="11" spans="1:14" x14ac:dyDescent="0.25">
      <c r="A11" s="2"/>
      <c r="B11" s="2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4" t="s">
        <v>26</v>
      </c>
      <c r="B12" s="6"/>
      <c r="C12" s="6"/>
      <c r="D12" s="6"/>
      <c r="E12" s="4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6"/>
      <c r="K13" s="6"/>
      <c r="L13" s="6"/>
      <c r="M13" s="6"/>
      <c r="N13" s="6"/>
    </row>
    <row r="14" spans="1:14" x14ac:dyDescent="0.25">
      <c r="A14" s="2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2" t="s">
        <v>28</v>
      </c>
      <c r="B15" s="2"/>
      <c r="C15" s="2"/>
      <c r="D15" s="27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4" t="s">
        <v>75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8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ht="12.75" customHeigh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2"/>
      <c r="L20" s="25"/>
      <c r="M20" s="25"/>
      <c r="N20" s="26"/>
    </row>
    <row r="21" spans="1:14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6"/>
      <c r="L21" s="6"/>
      <c r="M21" s="6"/>
      <c r="N21" s="6"/>
    </row>
    <row r="22" spans="1:14" x14ac:dyDescent="0.25">
      <c r="A22" s="6"/>
      <c r="B22" s="2"/>
      <c r="C22" s="2"/>
      <c r="D22" s="2"/>
      <c r="E22" s="2"/>
      <c r="F22" s="2"/>
      <c r="G22" s="2"/>
      <c r="H22" s="2"/>
      <c r="I22" s="2"/>
      <c r="J22" s="6"/>
      <c r="K22" s="6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  <row r="24" spans="1:14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1"/>
      <c r="L24" s="6"/>
      <c r="M24" s="6"/>
      <c r="N24" s="6"/>
    </row>
  </sheetData>
  <mergeCells count="4">
    <mergeCell ref="A20:J21"/>
    <mergeCell ref="A23:J24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3"/>
  <sheetViews>
    <sheetView zoomScaleNormal="100" workbookViewId="0">
      <selection activeCell="N17" sqref="A1:N17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101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72.75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4.25" customHeight="1" x14ac:dyDescent="0.25">
      <c r="A6" s="9">
        <v>1</v>
      </c>
      <c r="B6" s="13" t="s">
        <v>76</v>
      </c>
      <c r="C6" s="15"/>
      <c r="D6" s="13" t="s">
        <v>20</v>
      </c>
      <c r="E6" s="14">
        <v>300</v>
      </c>
      <c r="F6" s="16"/>
      <c r="G6" s="11">
        <f>E6*F6</f>
        <v>0</v>
      </c>
      <c r="H6" s="17">
        <v>0.08</v>
      </c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SUM(G6)</f>
        <v>0</v>
      </c>
      <c r="H7" s="9"/>
      <c r="I7" s="11"/>
      <c r="J7" s="11"/>
      <c r="K7" s="11"/>
      <c r="L7" s="19"/>
      <c r="M7" s="19"/>
      <c r="N7" s="20"/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2"/>
      <c r="B9" s="2"/>
      <c r="C9" s="6"/>
      <c r="D9" s="6"/>
      <c r="E9" s="2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4" t="s">
        <v>26</v>
      </c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/>
      <c r="B11" s="6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34" t="s">
        <v>77</v>
      </c>
      <c r="B12" s="34"/>
      <c r="C12" s="34"/>
      <c r="D12" s="34"/>
      <c r="E12" s="34"/>
      <c r="F12" s="34"/>
      <c r="G12" s="34"/>
      <c r="H12" s="34"/>
      <c r="I12" s="34"/>
      <c r="J12" s="33"/>
      <c r="K12" s="33"/>
      <c r="L12" s="33"/>
      <c r="M12" s="6"/>
      <c r="N12" s="6"/>
    </row>
    <row r="13" spans="1:14" x14ac:dyDescent="0.25">
      <c r="A13" s="34" t="s">
        <v>78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  <c r="M13" s="25"/>
      <c r="N13" s="26"/>
    </row>
    <row r="14" spans="1:14" x14ac:dyDescent="0.25">
      <c r="A14" s="34" t="s">
        <v>28</v>
      </c>
      <c r="B14" s="34"/>
      <c r="C14" s="34"/>
      <c r="D14" s="37"/>
      <c r="E14" s="34"/>
      <c r="F14" s="34"/>
      <c r="G14" s="34"/>
      <c r="H14" s="34"/>
      <c r="I14" s="34"/>
      <c r="J14" s="34"/>
      <c r="K14" s="34"/>
      <c r="L14" s="35"/>
      <c r="M14" s="25"/>
      <c r="N14" s="26"/>
    </row>
    <row r="15" spans="1:14" x14ac:dyDescent="0.25">
      <c r="A15" s="38" t="s">
        <v>94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2"/>
      <c r="B20" s="4"/>
      <c r="C20" s="29"/>
      <c r="D20" s="29"/>
      <c r="E20" s="4"/>
      <c r="F20" s="2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28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3">
    <mergeCell ref="A22:J23"/>
    <mergeCell ref="A1:N1"/>
    <mergeCell ref="A2:C2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2"/>
  <sheetViews>
    <sheetView zoomScaleNormal="100" workbookViewId="0">
      <selection activeCell="N16" sqref="A1:N16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102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72.75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79</v>
      </c>
      <c r="C6" s="15"/>
      <c r="D6" s="13" t="s">
        <v>20</v>
      </c>
      <c r="E6" s="14">
        <v>1500</v>
      </c>
      <c r="F6" s="16"/>
      <c r="G6" s="11">
        <f>E6*F6</f>
        <v>0</v>
      </c>
      <c r="H6" s="17"/>
      <c r="I6" s="16">
        <f>F6+H6*F6</f>
        <v>0</v>
      </c>
      <c r="J6" s="16">
        <f>G6+G6*H6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G6</f>
        <v>0</v>
      </c>
      <c r="H7" s="9"/>
      <c r="I7" s="11"/>
      <c r="J7" s="11">
        <f>J6</f>
        <v>0</v>
      </c>
      <c r="K7" s="11">
        <f>K6</f>
        <v>0</v>
      </c>
      <c r="L7" s="19">
        <f>L6</f>
        <v>0</v>
      </c>
      <c r="M7" s="19">
        <f>M6</f>
        <v>0</v>
      </c>
      <c r="N7" s="20">
        <f>N6</f>
        <v>0</v>
      </c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2"/>
      <c r="B9" s="2"/>
      <c r="C9" s="6"/>
      <c r="D9" s="6"/>
      <c r="E9" s="2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4" t="s">
        <v>26</v>
      </c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 s="6"/>
    </row>
    <row r="12" spans="1:14" x14ac:dyDescent="0.25">
      <c r="A12" s="2" t="s">
        <v>80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5"/>
      <c r="M12" s="25"/>
      <c r="N12" s="26"/>
    </row>
    <row r="13" spans="1:14" x14ac:dyDescent="0.25">
      <c r="A13" s="2" t="s">
        <v>28</v>
      </c>
      <c r="B13" s="2"/>
      <c r="C13" s="2"/>
      <c r="D13" s="27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4" t="s">
        <v>61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"/>
      <c r="B19" s="4"/>
      <c r="C19" s="29"/>
      <c r="D19" s="29"/>
      <c r="E19" s="4"/>
      <c r="F19" s="2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28"/>
      <c r="B20" s="2"/>
      <c r="C20" s="2"/>
      <c r="D20" s="2"/>
      <c r="E20" s="2"/>
      <c r="F20" s="2"/>
      <c r="G20" s="2"/>
      <c r="H20" s="2"/>
      <c r="I20" s="2"/>
      <c r="J20" s="6"/>
      <c r="K20" s="6"/>
      <c r="L20" s="6"/>
      <c r="M20" s="6"/>
      <c r="N20" s="6"/>
    </row>
    <row r="21" spans="1:14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1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</sheetData>
  <mergeCells count="3">
    <mergeCell ref="A21:J22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2"/>
  <sheetViews>
    <sheetView zoomScaleNormal="100" workbookViewId="0">
      <selection activeCell="N19" sqref="A1:N19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103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81</v>
      </c>
      <c r="C6" s="15"/>
      <c r="D6" s="13" t="s">
        <v>20</v>
      </c>
      <c r="E6" s="14">
        <v>300</v>
      </c>
      <c r="F6" s="16"/>
      <c r="G6" s="11">
        <f>E6*F6</f>
        <v>0</v>
      </c>
      <c r="H6" s="17"/>
      <c r="I6" s="16">
        <f>F6+H6*F6</f>
        <v>0</v>
      </c>
      <c r="J6" s="16">
        <f>G6+G6*H6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38.1" customHeight="1" x14ac:dyDescent="0.25">
      <c r="A7" s="9">
        <v>2</v>
      </c>
      <c r="B7" s="13" t="s">
        <v>82</v>
      </c>
      <c r="C7" s="15"/>
      <c r="D7" s="13" t="s">
        <v>20</v>
      </c>
      <c r="E7" s="14">
        <v>2200</v>
      </c>
      <c r="F7" s="16"/>
      <c r="G7" s="11">
        <f>E7*F7</f>
        <v>0</v>
      </c>
      <c r="H7" s="17"/>
      <c r="I7" s="16">
        <f>F7+H7*F7</f>
        <v>0</v>
      </c>
      <c r="J7" s="16">
        <f>G7+G7*H7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G6+G7</f>
        <v>0</v>
      </c>
      <c r="H8" s="9"/>
      <c r="I8" s="11"/>
      <c r="J8" s="11">
        <f>J6+J7</f>
        <v>0</v>
      </c>
      <c r="K8" s="11">
        <f>K6+K7</f>
        <v>0</v>
      </c>
      <c r="L8" s="19">
        <f>L6+L7</f>
        <v>0</v>
      </c>
      <c r="M8" s="19">
        <f>M6+M7</f>
        <v>0</v>
      </c>
      <c r="N8" s="20">
        <f>N6+N7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6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2"/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 s="6"/>
    </row>
    <row r="12" spans="1:14" x14ac:dyDescent="0.25">
      <c r="A12" s="2" t="s">
        <v>80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5"/>
      <c r="M12" s="25"/>
      <c r="N12" s="26"/>
    </row>
    <row r="13" spans="1:14" x14ac:dyDescent="0.25">
      <c r="A13" s="2" t="s">
        <v>28</v>
      </c>
      <c r="B13" s="2"/>
      <c r="C13" s="2"/>
      <c r="D13" s="27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4" t="s">
        <v>61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2" t="s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 t="s">
        <v>83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8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ht="13.9" customHeight="1" x14ac:dyDescent="0.25">
      <c r="A18" s="51" t="s">
        <v>30</v>
      </c>
      <c r="B18" s="51"/>
      <c r="C18" s="51"/>
      <c r="D18" s="51"/>
      <c r="E18" s="51"/>
      <c r="F18" s="51"/>
      <c r="G18" s="51"/>
      <c r="H18" s="51"/>
      <c r="I18" s="51"/>
      <c r="J18" s="51"/>
      <c r="K18" s="2"/>
      <c r="L18" s="25"/>
      <c r="M18" s="25"/>
      <c r="N18" s="26"/>
    </row>
    <row r="19" spans="1:1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6"/>
      <c r="L19" s="6"/>
      <c r="M19" s="6"/>
      <c r="N19" s="6"/>
    </row>
    <row r="20" spans="1:14" x14ac:dyDescent="0.25">
      <c r="A20" s="28"/>
      <c r="B20" s="2"/>
      <c r="C20" s="2"/>
      <c r="D20" s="2"/>
      <c r="E20" s="2"/>
      <c r="F20" s="2"/>
      <c r="G20" s="2"/>
      <c r="H20" s="2"/>
      <c r="I20" s="2"/>
      <c r="J20" s="6"/>
      <c r="K20" s="6"/>
      <c r="L20" s="6"/>
      <c r="M20" s="6"/>
      <c r="N20" s="6"/>
    </row>
    <row r="21" spans="1:14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1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</sheetData>
  <mergeCells count="4">
    <mergeCell ref="A18:J19"/>
    <mergeCell ref="A21:J22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22"/>
  <sheetViews>
    <sheetView tabSelected="1" zoomScaleNormal="100" workbookViewId="0">
      <selection activeCell="N17" sqref="A1:N17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9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104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38.1" customHeight="1" x14ac:dyDescent="0.25">
      <c r="A6" s="9">
        <v>1</v>
      </c>
      <c r="B6" s="13" t="s">
        <v>84</v>
      </c>
      <c r="C6" s="15"/>
      <c r="D6" s="13" t="s">
        <v>20</v>
      </c>
      <c r="E6" s="14">
        <v>80</v>
      </c>
      <c r="F6" s="16"/>
      <c r="G6" s="11">
        <f>E6*F6</f>
        <v>0</v>
      </c>
      <c r="H6" s="17"/>
      <c r="I6" s="16">
        <f>F6+H6*F6</f>
        <v>0</v>
      </c>
      <c r="J6" s="16">
        <f>G6+G6*H6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G6</f>
        <v>0</v>
      </c>
      <c r="H7" s="9"/>
      <c r="I7" s="11"/>
      <c r="J7" s="11">
        <f>J6</f>
        <v>0</v>
      </c>
      <c r="K7" s="11">
        <f>K6</f>
        <v>0</v>
      </c>
      <c r="L7" s="19">
        <f>L6</f>
        <v>0</v>
      </c>
      <c r="M7" s="19">
        <f>M6</f>
        <v>0</v>
      </c>
      <c r="N7" s="20">
        <f>N6</f>
        <v>0</v>
      </c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2"/>
      <c r="B9" s="2"/>
      <c r="C9" s="6"/>
      <c r="D9" s="6"/>
      <c r="E9" s="2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4" t="s">
        <v>26</v>
      </c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 s="6"/>
    </row>
    <row r="12" spans="1:14" x14ac:dyDescent="0.25">
      <c r="A12" s="2" t="s">
        <v>80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5"/>
      <c r="M12" s="25"/>
      <c r="N12" s="26"/>
    </row>
    <row r="13" spans="1:14" x14ac:dyDescent="0.25">
      <c r="A13" s="2" t="s">
        <v>28</v>
      </c>
      <c r="B13" s="2"/>
      <c r="C13" s="2"/>
      <c r="D13" s="27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4" t="s">
        <v>61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8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2"/>
      <c r="L18" s="25"/>
      <c r="M18" s="25"/>
      <c r="N18" s="26"/>
    </row>
    <row r="19" spans="1:14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6"/>
      <c r="L19" s="6"/>
      <c r="M19" s="6"/>
      <c r="N19" s="6"/>
    </row>
    <row r="20" spans="1:14" x14ac:dyDescent="0.25">
      <c r="A20" s="28"/>
      <c r="B20" s="2"/>
      <c r="C20" s="2"/>
      <c r="D20" s="2"/>
      <c r="E20" s="2"/>
      <c r="F20" s="2"/>
      <c r="G20" s="2"/>
      <c r="H20" s="2"/>
      <c r="I20" s="2"/>
      <c r="J20" s="6"/>
      <c r="K20" s="6"/>
      <c r="L20" s="6"/>
      <c r="M20" s="6"/>
      <c r="N20" s="6"/>
    </row>
    <row r="21" spans="1:14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1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</sheetData>
  <mergeCells count="4">
    <mergeCell ref="A18:J19"/>
    <mergeCell ref="A21:J22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"/>
  <sheetViews>
    <sheetView zoomScaleNormal="100" workbookViewId="0">
      <selection activeCell="N17" sqref="A1:N18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8554687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.425781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86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102.2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5" customHeight="1" x14ac:dyDescent="0.25">
      <c r="A6" s="9">
        <v>1</v>
      </c>
      <c r="B6" s="13" t="s">
        <v>31</v>
      </c>
      <c r="C6" s="15"/>
      <c r="D6" s="13" t="s">
        <v>20</v>
      </c>
      <c r="E6" s="14">
        <v>800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42.75" customHeight="1" x14ac:dyDescent="0.25">
      <c r="A7" s="9" t="s">
        <v>21</v>
      </c>
      <c r="B7" s="13" t="s">
        <v>32</v>
      </c>
      <c r="C7" s="15"/>
      <c r="D7" s="13" t="s">
        <v>20</v>
      </c>
      <c r="E7" s="14">
        <v>800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SUM(G6:G6)</f>
        <v>0</v>
      </c>
      <c r="H8" s="9"/>
      <c r="I8" s="11"/>
      <c r="J8" s="11">
        <f>SUM(J6:J6)</f>
        <v>0</v>
      </c>
      <c r="K8" s="11">
        <f>SUM(K6:K6)</f>
        <v>0</v>
      </c>
      <c r="L8" s="19">
        <f>SUM(L6:L6)</f>
        <v>0</v>
      </c>
      <c r="M8" s="19">
        <f>SUM(M6:M6)</f>
        <v>0</v>
      </c>
      <c r="N8" s="20">
        <f>SUM(N6:N6)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4" t="s">
        <v>26</v>
      </c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34" t="s">
        <v>105</v>
      </c>
      <c r="B11" s="6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33" t="s">
        <v>33</v>
      </c>
      <c r="B12" s="6"/>
      <c r="C12" s="6"/>
      <c r="D12" s="6"/>
      <c r="E12" s="2"/>
      <c r="F12" s="6"/>
      <c r="G12" s="6"/>
      <c r="H12" s="6"/>
      <c r="I12" s="6"/>
      <c r="J12" s="6"/>
      <c r="K12" s="6"/>
      <c r="L12" s="6"/>
      <c r="M12" s="6"/>
      <c r="N12" s="6"/>
    </row>
    <row r="13" spans="1:14" ht="29.25" customHeight="1" x14ac:dyDescent="0.25">
      <c r="A13" s="49" t="s">
        <v>34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x14ac:dyDescent="0.25">
      <c r="A14" s="34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6"/>
      <c r="L14" s="6"/>
      <c r="M14" s="6"/>
      <c r="N14" s="6"/>
    </row>
    <row r="15" spans="1:14" x14ac:dyDescent="0.25">
      <c r="A15" s="34" t="s">
        <v>28</v>
      </c>
      <c r="B15" s="2"/>
      <c r="C15" s="2"/>
      <c r="D15" s="27"/>
      <c r="E15" s="2"/>
      <c r="F15" s="2"/>
      <c r="G15" s="2"/>
      <c r="H15" s="2"/>
      <c r="I15" s="2"/>
      <c r="J15" s="2"/>
      <c r="K15" s="6"/>
      <c r="L15" s="6"/>
      <c r="M15" s="6"/>
      <c r="N15" s="6"/>
    </row>
    <row r="16" spans="1:14" ht="16.5" x14ac:dyDescent="0.3">
      <c r="A16" s="34" t="s">
        <v>36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0"/>
      <c r="M16" s="30"/>
      <c r="N16" s="31"/>
    </row>
    <row r="17" spans="1:14" ht="15" customHeigh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1"/>
      <c r="L17" s="6"/>
      <c r="M17" s="6"/>
      <c r="N17" s="6"/>
    </row>
    <row r="18" spans="1:14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1"/>
      <c r="L18" s="6"/>
      <c r="M18" s="6"/>
      <c r="N18" s="6"/>
    </row>
  </sheetData>
  <mergeCells count="4">
    <mergeCell ref="A17:J18"/>
    <mergeCell ref="A1:N1"/>
    <mergeCell ref="A2:C2"/>
    <mergeCell ref="A13:N13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Normal="100" workbookViewId="0">
      <selection activeCell="N15" sqref="A1:N15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4.140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89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90.2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55.5" customHeight="1" x14ac:dyDescent="0.25">
      <c r="A6" s="9">
        <v>1</v>
      </c>
      <c r="B6" s="13" t="s">
        <v>38</v>
      </c>
      <c r="C6" s="15"/>
      <c r="D6" s="13" t="s">
        <v>20</v>
      </c>
      <c r="E6" s="14">
        <v>4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55.5" customHeight="1" x14ac:dyDescent="0.25">
      <c r="A7" s="9" t="s">
        <v>21</v>
      </c>
      <c r="B7" s="13" t="s">
        <v>39</v>
      </c>
      <c r="C7" s="15"/>
      <c r="D7" s="13" t="s">
        <v>20</v>
      </c>
      <c r="E7" s="14">
        <v>25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G6+G7</f>
        <v>0</v>
      </c>
      <c r="H8" s="9"/>
      <c r="I8" s="11"/>
      <c r="J8" s="11">
        <f>J6+J7</f>
        <v>0</v>
      </c>
      <c r="K8" s="11">
        <f>K6+K7</f>
        <v>0</v>
      </c>
      <c r="L8" s="19">
        <f>L6+L7</f>
        <v>0</v>
      </c>
      <c r="M8" s="19">
        <f>M6+M7</f>
        <v>0</v>
      </c>
      <c r="N8" s="20">
        <f>N6+N7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x14ac:dyDescent="0.25">
      <c r="A13" s="3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34" t="s">
        <v>28</v>
      </c>
      <c r="B14" s="2"/>
      <c r="C14" s="2"/>
      <c r="D14" s="27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38" t="s">
        <v>107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34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8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6"/>
      <c r="B20" s="4"/>
      <c r="C20" s="29"/>
      <c r="D20" s="29"/>
      <c r="E20" s="4"/>
      <c r="F20" s="2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28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3">
    <mergeCell ref="A22:J23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zoomScaleNormal="100" workbookViewId="0">
      <selection activeCell="N16" sqref="A1:N16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8.425781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87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90.2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1.1" customHeight="1" x14ac:dyDescent="0.25">
      <c r="A6" s="40">
        <v>1</v>
      </c>
      <c r="B6" s="41" t="s">
        <v>41</v>
      </c>
      <c r="C6" s="42"/>
      <c r="D6" s="41" t="s">
        <v>20</v>
      </c>
      <c r="E6" s="41">
        <v>200</v>
      </c>
      <c r="F6" s="41"/>
      <c r="G6" s="43">
        <f>E6*F6</f>
        <v>0</v>
      </c>
      <c r="H6" s="44"/>
      <c r="I6" s="43">
        <f>F6+F6*H6</f>
        <v>0</v>
      </c>
      <c r="J6" s="43">
        <f>G6+G6*H6</f>
        <v>0</v>
      </c>
      <c r="K6" s="43">
        <f>G6*50%</f>
        <v>0</v>
      </c>
      <c r="L6" s="43">
        <f>J6*50%</f>
        <v>0</v>
      </c>
      <c r="M6" s="43">
        <f>G6+K6</f>
        <v>0</v>
      </c>
      <c r="N6" s="43">
        <f>J6+L6</f>
        <v>0</v>
      </c>
    </row>
    <row r="7" spans="1:14" ht="30.6" customHeight="1" x14ac:dyDescent="0.25">
      <c r="A7" s="42">
        <v>2</v>
      </c>
      <c r="B7" s="45" t="s">
        <v>42</v>
      </c>
      <c r="C7" s="42"/>
      <c r="D7" s="41" t="s">
        <v>20</v>
      </c>
      <c r="E7" s="41">
        <v>1200</v>
      </c>
      <c r="F7" s="41"/>
      <c r="G7" s="43">
        <f>E7*F7</f>
        <v>0</v>
      </c>
      <c r="H7" s="44"/>
      <c r="I7" s="43">
        <f>F7+F7*H7</f>
        <v>0</v>
      </c>
      <c r="J7" s="43">
        <f>G7+G7*H7</f>
        <v>0</v>
      </c>
      <c r="K7" s="43">
        <f>G7*50%</f>
        <v>0</v>
      </c>
      <c r="L7" s="43">
        <f>J7*50%</f>
        <v>0</v>
      </c>
      <c r="M7" s="43">
        <f>G7+K7</f>
        <v>0</v>
      </c>
      <c r="N7" s="43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SUM(G6:G7)</f>
        <v>0</v>
      </c>
      <c r="H8" s="9"/>
      <c r="I8" s="11"/>
      <c r="J8" s="11">
        <f>SUM(J6:J7)</f>
        <v>0</v>
      </c>
      <c r="K8" s="11">
        <f>SUM(K6:K7)</f>
        <v>0</v>
      </c>
      <c r="L8" s="19">
        <f>SUM(L6:L7)</f>
        <v>0</v>
      </c>
      <c r="M8" s="19">
        <f>SUM(M6:M7)</f>
        <v>0</v>
      </c>
      <c r="N8" s="20">
        <f>SUM(N6:N7)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x14ac:dyDescent="0.25">
      <c r="A13" s="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2" t="s">
        <v>28</v>
      </c>
      <c r="B14" s="2"/>
      <c r="C14" s="2"/>
      <c r="D14" s="27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4" t="s">
        <v>43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8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2"/>
      <c r="B20" s="4"/>
      <c r="C20" s="29"/>
      <c r="D20" s="29"/>
      <c r="E20" s="4"/>
      <c r="F20" s="2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28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3">
    <mergeCell ref="A22:J23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59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zoomScaleNormal="100" workbookViewId="0">
      <selection activeCell="N18" sqref="A1:N18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90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90.2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55.5" customHeight="1" x14ac:dyDescent="0.25">
      <c r="A6" s="9">
        <v>1</v>
      </c>
      <c r="B6" s="13" t="s">
        <v>44</v>
      </c>
      <c r="C6" s="15"/>
      <c r="D6" s="13" t="s">
        <v>20</v>
      </c>
      <c r="E6" s="14">
        <v>15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55.5" customHeight="1" x14ac:dyDescent="0.25">
      <c r="A7" s="9" t="s">
        <v>21</v>
      </c>
      <c r="B7" s="13" t="s">
        <v>45</v>
      </c>
      <c r="C7" s="15"/>
      <c r="D7" s="13" t="s">
        <v>20</v>
      </c>
      <c r="E7" s="14">
        <v>15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ht="55.5" customHeight="1" x14ac:dyDescent="0.25">
      <c r="A8" s="9" t="s">
        <v>23</v>
      </c>
      <c r="B8" s="13" t="s">
        <v>46</v>
      </c>
      <c r="C8" s="15"/>
      <c r="D8" s="13" t="s">
        <v>20</v>
      </c>
      <c r="E8" s="14">
        <v>15</v>
      </c>
      <c r="F8" s="16"/>
      <c r="G8" s="11">
        <f>E8*F8</f>
        <v>0</v>
      </c>
      <c r="H8" s="17"/>
      <c r="I8" s="16">
        <f>F8+H8*F8</f>
        <v>0</v>
      </c>
      <c r="J8" s="16">
        <f>G8+H8*G8</f>
        <v>0</v>
      </c>
      <c r="K8" s="16">
        <f>G8*50%</f>
        <v>0</v>
      </c>
      <c r="L8" s="16">
        <f>J8*50%</f>
        <v>0</v>
      </c>
      <c r="M8" s="16">
        <f>G8+K8</f>
        <v>0</v>
      </c>
      <c r="N8" s="18">
        <f>J8+L8</f>
        <v>0</v>
      </c>
    </row>
    <row r="9" spans="1:14" ht="55.5" customHeight="1" x14ac:dyDescent="0.25">
      <c r="A9" s="9" t="s">
        <v>47</v>
      </c>
      <c r="B9" s="13" t="s">
        <v>48</v>
      </c>
      <c r="C9" s="15"/>
      <c r="D9" s="13" t="s">
        <v>20</v>
      </c>
      <c r="E9" s="14">
        <v>15</v>
      </c>
      <c r="F9" s="16"/>
      <c r="G9" s="11">
        <f>E9*F9</f>
        <v>0</v>
      </c>
      <c r="H9" s="17"/>
      <c r="I9" s="16">
        <f>F9+H9*F9</f>
        <v>0</v>
      </c>
      <c r="J9" s="16">
        <f>G9+H9*G9</f>
        <v>0</v>
      </c>
      <c r="K9" s="16">
        <f>G9*50%</f>
        <v>0</v>
      </c>
      <c r="L9" s="16">
        <f>J9*50%</f>
        <v>0</v>
      </c>
      <c r="M9" s="16">
        <f>G9+K9</f>
        <v>0</v>
      </c>
      <c r="N9" s="18">
        <f>J9+L9</f>
        <v>0</v>
      </c>
    </row>
    <row r="10" spans="1:14" x14ac:dyDescent="0.25">
      <c r="A10" s="9"/>
      <c r="B10" s="15"/>
      <c r="C10" s="15"/>
      <c r="D10" s="9"/>
      <c r="E10" s="14"/>
      <c r="F10" s="11" t="s">
        <v>25</v>
      </c>
      <c r="G10" s="11">
        <f>SUM(G6:G9)</f>
        <v>0</v>
      </c>
      <c r="H10" s="9"/>
      <c r="I10" s="11"/>
      <c r="J10" s="11">
        <f>SUM(J6:J9)</f>
        <v>0</v>
      </c>
      <c r="K10" s="11">
        <f>SUM(K6:K9)</f>
        <v>0</v>
      </c>
      <c r="L10" s="19">
        <f>SUM(L6:L9)</f>
        <v>0</v>
      </c>
      <c r="M10" s="19">
        <f>SUM(M6:M9)</f>
        <v>0</v>
      </c>
      <c r="N10" s="20">
        <f>SUM(N6:N9)</f>
        <v>0</v>
      </c>
    </row>
    <row r="11" spans="1:14" x14ac:dyDescent="0.25">
      <c r="A11" s="21"/>
      <c r="B11" s="22"/>
      <c r="C11" s="22"/>
      <c r="D11" s="21"/>
      <c r="E11" s="23"/>
      <c r="F11" s="24"/>
      <c r="G11" s="24"/>
      <c r="H11" s="21"/>
      <c r="I11" s="24"/>
      <c r="J11" s="24"/>
      <c r="K11" s="24"/>
      <c r="L11" s="6"/>
      <c r="M11" s="6"/>
      <c r="N11" s="6"/>
    </row>
    <row r="12" spans="1:14" x14ac:dyDescent="0.25">
      <c r="A12" s="2"/>
      <c r="B12" s="2"/>
      <c r="C12" s="6"/>
      <c r="D12" s="6"/>
      <c r="E12" s="2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4" t="s">
        <v>26</v>
      </c>
      <c r="B13" s="6"/>
      <c r="C13" s="6"/>
      <c r="D13" s="6"/>
      <c r="E13" s="4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2"/>
      <c r="B14" s="6"/>
      <c r="C14" s="6"/>
      <c r="D14" s="6"/>
      <c r="E14" s="2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2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 t="s">
        <v>28</v>
      </c>
      <c r="B16" s="2"/>
      <c r="C16" s="2"/>
      <c r="D16" s="27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4" t="s">
        <v>49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28"/>
      <c r="B20" s="2"/>
      <c r="C20" s="2"/>
      <c r="D20" s="2"/>
      <c r="E20" s="2"/>
      <c r="F20" s="2"/>
      <c r="G20" s="2"/>
      <c r="H20" s="2"/>
      <c r="I20" s="2"/>
      <c r="J20" s="2"/>
      <c r="K20" s="2"/>
      <c r="L20" s="25"/>
      <c r="M20" s="25"/>
      <c r="N20" s="26"/>
    </row>
    <row r="21" spans="1:14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5"/>
      <c r="M21" s="25"/>
      <c r="N21" s="26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5"/>
      <c r="M22" s="25"/>
      <c r="N22" s="26"/>
    </row>
    <row r="23" spans="1:14" x14ac:dyDescent="0.25">
      <c r="A23" s="2"/>
      <c r="B23" s="4"/>
      <c r="C23" s="29"/>
      <c r="D23" s="29"/>
      <c r="E23" s="4"/>
      <c r="F23" s="2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28"/>
      <c r="B24" s="2"/>
      <c r="C24" s="2"/>
      <c r="D24" s="2"/>
      <c r="E24" s="2"/>
      <c r="F24" s="2"/>
      <c r="G24" s="2"/>
      <c r="H24" s="2"/>
      <c r="I24" s="2"/>
      <c r="J24" s="6"/>
      <c r="K24" s="6"/>
      <c r="L24" s="6"/>
      <c r="M24" s="6"/>
      <c r="N24" s="6"/>
    </row>
    <row r="25" spans="1:14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1"/>
      <c r="L25" s="6"/>
      <c r="M25" s="6"/>
      <c r="N25" s="6"/>
    </row>
    <row r="26" spans="1:14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1"/>
      <c r="L26" s="6"/>
      <c r="M26" s="6"/>
      <c r="N26" s="6"/>
    </row>
  </sheetData>
  <mergeCells count="3">
    <mergeCell ref="A25:J26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3"/>
  <sheetViews>
    <sheetView zoomScaleNormal="100" workbookViewId="0">
      <selection activeCell="N16" sqref="A1:N16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6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4.140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91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90.2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55.5" customHeight="1" x14ac:dyDescent="0.25">
      <c r="A6" s="9">
        <v>1</v>
      </c>
      <c r="B6" s="13" t="s">
        <v>50</v>
      </c>
      <c r="C6" s="15"/>
      <c r="D6" s="13" t="s">
        <v>20</v>
      </c>
      <c r="E6" s="14">
        <v>250</v>
      </c>
      <c r="F6" s="16"/>
      <c r="G6" s="11">
        <f>E6*F6</f>
        <v>0</v>
      </c>
      <c r="H6" s="17">
        <v>0.08</v>
      </c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SUM(G6:G6)</f>
        <v>0</v>
      </c>
      <c r="H7" s="9"/>
      <c r="I7" s="11"/>
      <c r="J7" s="11">
        <f>SUM(J6:J6)</f>
        <v>0</v>
      </c>
      <c r="K7" s="11">
        <f>SUM(K6:K6)</f>
        <v>0</v>
      </c>
      <c r="L7" s="19">
        <f>SUM(L6:L6)</f>
        <v>0</v>
      </c>
      <c r="M7" s="19">
        <f>SUM(M6:M6)</f>
        <v>0</v>
      </c>
      <c r="N7" s="20">
        <f>SUM(N6:N6)</f>
        <v>0</v>
      </c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2"/>
      <c r="B9" s="2"/>
      <c r="C9" s="6"/>
      <c r="D9" s="6"/>
      <c r="E9" s="2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4" t="s">
        <v>26</v>
      </c>
      <c r="B10" s="6"/>
      <c r="C10" s="6"/>
      <c r="D10" s="6"/>
      <c r="E10" s="4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2"/>
      <c r="B11" s="6"/>
      <c r="C11" s="6"/>
      <c r="D11" s="6"/>
      <c r="E11" s="2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t="s">
        <v>51</v>
      </c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x14ac:dyDescent="0.25">
      <c r="A13" t="s">
        <v>52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B14" s="2"/>
      <c r="C14" s="2"/>
      <c r="D14" s="27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ht="30.75" customHeight="1" x14ac:dyDescent="0.25">
      <c r="A15" s="53" t="s">
        <v>34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2"/>
      <c r="B20" s="4"/>
      <c r="C20" s="29"/>
      <c r="D20" s="29"/>
      <c r="E20" s="4"/>
      <c r="F20" s="2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28"/>
      <c r="B21" s="2"/>
      <c r="C21" s="2"/>
      <c r="D21" s="2"/>
      <c r="E21" s="2"/>
      <c r="F21" s="2"/>
      <c r="G21" s="2"/>
      <c r="H21" s="2"/>
      <c r="I21" s="2"/>
      <c r="J21" s="6"/>
      <c r="K21" s="6"/>
      <c r="L21" s="6"/>
      <c r="M21" s="6"/>
      <c r="N21" s="6"/>
    </row>
    <row r="22" spans="1:14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1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</sheetData>
  <mergeCells count="4">
    <mergeCell ref="A22:J23"/>
    <mergeCell ref="A2:C2"/>
    <mergeCell ref="A1:N1"/>
    <mergeCell ref="A15:N15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4"/>
  <sheetViews>
    <sheetView zoomScaleNormal="100" workbookViewId="0">
      <selection activeCell="N17" sqref="A1:N17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5.42578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57031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92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79.15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50.65" customHeight="1" x14ac:dyDescent="0.25">
      <c r="A6" s="9">
        <v>1</v>
      </c>
      <c r="B6" s="13" t="s">
        <v>53</v>
      </c>
      <c r="C6" s="15"/>
      <c r="D6" s="13" t="s">
        <v>20</v>
      </c>
      <c r="E6" s="14">
        <v>16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50.65" customHeight="1" x14ac:dyDescent="0.25">
      <c r="A7" s="9">
        <v>2</v>
      </c>
      <c r="B7" s="13" t="s">
        <v>54</v>
      </c>
      <c r="C7" s="15"/>
      <c r="D7" s="13" t="s">
        <v>20</v>
      </c>
      <c r="E7" s="14">
        <v>400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G6+G7</f>
        <v>0</v>
      </c>
      <c r="H8" s="9"/>
      <c r="I8" s="11"/>
      <c r="J8" s="11">
        <f>J6+J7</f>
        <v>0</v>
      </c>
      <c r="K8" s="11">
        <f>K6+K7</f>
        <v>0</v>
      </c>
      <c r="L8" s="19">
        <f>L6+L7</f>
        <v>0</v>
      </c>
      <c r="M8" s="19">
        <f>M6+M7</f>
        <v>0</v>
      </c>
      <c r="N8" s="20">
        <f>N6+N7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ht="30.75" customHeight="1" x14ac:dyDescent="0.25">
      <c r="A12" s="49" t="s">
        <v>55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29.25" customHeight="1" x14ac:dyDescent="0.25">
      <c r="A13" s="49" t="s">
        <v>56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x14ac:dyDescent="0.25">
      <c r="A14" s="34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34" t="s">
        <v>28</v>
      </c>
      <c r="B15" s="2"/>
      <c r="C15" s="2"/>
      <c r="D15" s="27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4" t="s">
        <v>57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5"/>
      <c r="M17" s="25"/>
      <c r="N17" s="26"/>
    </row>
    <row r="18" spans="1:14" x14ac:dyDescent="0.25">
      <c r="A18" s="28"/>
      <c r="B18" s="2"/>
      <c r="C18" s="2"/>
      <c r="D18" s="2"/>
      <c r="E18" s="2"/>
      <c r="F18" s="2"/>
      <c r="G18" s="2"/>
      <c r="H18" s="2"/>
      <c r="I18" s="2"/>
      <c r="J18" s="2"/>
      <c r="K18" s="2"/>
      <c r="L18" s="25"/>
      <c r="M18" s="25"/>
      <c r="N18" s="26"/>
    </row>
    <row r="19" spans="1:14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5"/>
      <c r="M19" s="25"/>
      <c r="N19" s="26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5"/>
      <c r="M20" s="25"/>
      <c r="N20" s="26"/>
    </row>
    <row r="21" spans="1:14" x14ac:dyDescent="0.25">
      <c r="A21" s="2"/>
      <c r="B21" s="4"/>
      <c r="C21" s="29"/>
      <c r="D21" s="29"/>
      <c r="E21" s="4"/>
      <c r="F21" s="2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28"/>
      <c r="B22" s="2"/>
      <c r="C22" s="2"/>
      <c r="D22" s="2"/>
      <c r="E22" s="2"/>
      <c r="F22" s="2"/>
      <c r="G22" s="2"/>
      <c r="H22" s="2"/>
      <c r="I22" s="2"/>
      <c r="J22" s="6"/>
      <c r="K22" s="6"/>
      <c r="L22" s="6"/>
      <c r="M22" s="6"/>
      <c r="N22" s="6"/>
    </row>
    <row r="23" spans="1:14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1"/>
      <c r="L23" s="6"/>
      <c r="M23" s="6"/>
      <c r="N23" s="6"/>
    </row>
    <row r="24" spans="1:14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1"/>
      <c r="L24" s="6"/>
      <c r="M24" s="6"/>
      <c r="N24" s="6"/>
    </row>
  </sheetData>
  <mergeCells count="5">
    <mergeCell ref="A23:J24"/>
    <mergeCell ref="A2:C2"/>
    <mergeCell ref="A1:N1"/>
    <mergeCell ref="A12:N12"/>
    <mergeCell ref="A13:N13"/>
  </mergeCells>
  <pageMargins left="0.70866141732283472" right="0.70866141732283472" top="1.9291338582677167" bottom="0.74803149606299213" header="0.51181102362204722" footer="0.51181102362204722"/>
  <pageSetup paperSize="9" scale="5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zoomScaleNormal="100" workbookViewId="0">
      <selection activeCell="N17" sqref="A1:N17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1.42578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6.425781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93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8.65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47.85" customHeight="1" x14ac:dyDescent="0.25">
      <c r="A6" s="9">
        <v>1</v>
      </c>
      <c r="B6" s="13" t="s">
        <v>58</v>
      </c>
      <c r="C6" s="15"/>
      <c r="D6" s="13" t="s">
        <v>20</v>
      </c>
      <c r="E6" s="14">
        <v>100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ht="41.1" customHeight="1" x14ac:dyDescent="0.25">
      <c r="A7" s="9">
        <v>2</v>
      </c>
      <c r="B7" s="13" t="s">
        <v>59</v>
      </c>
      <c r="C7" s="15"/>
      <c r="D7" s="13" t="s">
        <v>20</v>
      </c>
      <c r="E7" s="14">
        <v>600</v>
      </c>
      <c r="F7" s="16"/>
      <c r="G7" s="11">
        <f>E7*F7</f>
        <v>0</v>
      </c>
      <c r="H7" s="17"/>
      <c r="I7" s="16">
        <f>F7+H7*F7</f>
        <v>0</v>
      </c>
      <c r="J7" s="16">
        <f>G7+H7*G7</f>
        <v>0</v>
      </c>
      <c r="K7" s="16">
        <f>G7*50%</f>
        <v>0</v>
      </c>
      <c r="L7" s="16">
        <f>J7*50%</f>
        <v>0</v>
      </c>
      <c r="M7" s="16">
        <f>G7+K7</f>
        <v>0</v>
      </c>
      <c r="N7" s="18">
        <f>J7+L7</f>
        <v>0</v>
      </c>
    </row>
    <row r="8" spans="1:14" x14ac:dyDescent="0.25">
      <c r="A8" s="9"/>
      <c r="B8" s="15"/>
      <c r="C8" s="15"/>
      <c r="D8" s="9"/>
      <c r="E8" s="14"/>
      <c r="F8" s="11" t="s">
        <v>25</v>
      </c>
      <c r="G8" s="11">
        <f>SUM(G6:G7)</f>
        <v>0</v>
      </c>
      <c r="H8" s="9"/>
      <c r="I8" s="11"/>
      <c r="J8" s="11">
        <f>SUM(J6:J7)</f>
        <v>0</v>
      </c>
      <c r="K8" s="11">
        <f>SUM(K6:K7)</f>
        <v>0</v>
      </c>
      <c r="L8" s="19">
        <f>SUM(L6:L7)</f>
        <v>0</v>
      </c>
      <c r="M8" s="19">
        <f>SUM(M6:M7)</f>
        <v>0</v>
      </c>
      <c r="N8" s="20">
        <f>SUM(N6:N7)</f>
        <v>0</v>
      </c>
    </row>
    <row r="9" spans="1:14" x14ac:dyDescent="0.25">
      <c r="A9" s="21"/>
      <c r="B9" s="22"/>
      <c r="C9" s="22"/>
      <c r="D9" s="21"/>
      <c r="E9" s="23"/>
      <c r="F9" s="24"/>
      <c r="G9" s="24"/>
      <c r="H9" s="21"/>
      <c r="I9" s="24"/>
      <c r="J9" s="24"/>
      <c r="K9" s="24"/>
      <c r="L9" s="6"/>
      <c r="M9" s="6"/>
      <c r="N9" s="6"/>
    </row>
    <row r="10" spans="1:14" x14ac:dyDescent="0.25">
      <c r="A10" s="2"/>
      <c r="B10" s="2"/>
      <c r="C10" s="6"/>
      <c r="D10" s="6"/>
      <c r="E10" s="2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4" t="s">
        <v>26</v>
      </c>
      <c r="B11" s="6"/>
      <c r="C11" s="6"/>
      <c r="D11" s="6"/>
      <c r="E11" s="4"/>
      <c r="F11" s="6"/>
      <c r="G11" s="6"/>
      <c r="H11" s="6"/>
      <c r="I11" s="6"/>
      <c r="J11" s="6"/>
      <c r="K11" s="6"/>
      <c r="L11" s="6"/>
      <c r="M11" s="6"/>
      <c r="N11" s="6"/>
    </row>
    <row r="12" spans="1:14" ht="31.5" customHeight="1" x14ac:dyDescent="0.25">
      <c r="A12" s="49" t="s">
        <v>55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29.25" customHeight="1" x14ac:dyDescent="0.25">
      <c r="A13" s="49" t="s">
        <v>60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x14ac:dyDescent="0.25">
      <c r="A14" s="34" t="s">
        <v>35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5"/>
      <c r="M14" s="35"/>
      <c r="N14" s="36"/>
    </row>
    <row r="15" spans="1:14" x14ac:dyDescent="0.25">
      <c r="A15" s="34" t="s">
        <v>28</v>
      </c>
      <c r="B15" s="34"/>
      <c r="C15" s="34"/>
      <c r="D15" s="37"/>
      <c r="E15" s="34"/>
      <c r="F15" s="34"/>
      <c r="G15" s="34"/>
      <c r="H15" s="34"/>
      <c r="I15" s="34"/>
      <c r="J15" s="34"/>
      <c r="K15" s="34"/>
      <c r="L15" s="35"/>
      <c r="M15" s="35"/>
      <c r="N15" s="36"/>
    </row>
    <row r="16" spans="1:14" x14ac:dyDescent="0.25">
      <c r="A16" s="38" t="s">
        <v>94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  <c r="M16" s="35"/>
      <c r="N16" s="36"/>
    </row>
    <row r="17" spans="1:14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35"/>
      <c r="N17" s="36"/>
    </row>
    <row r="18" spans="1:14" x14ac:dyDescent="0.25">
      <c r="A18" s="34"/>
      <c r="B18" s="38"/>
      <c r="C18" s="39"/>
      <c r="D18" s="39"/>
      <c r="E18" s="38"/>
      <c r="F18" s="34"/>
      <c r="G18" s="33"/>
      <c r="H18" s="33"/>
      <c r="I18" s="33"/>
      <c r="J18" s="33"/>
      <c r="K18" s="33"/>
      <c r="L18" s="33"/>
      <c r="M18" s="33"/>
      <c r="N18" s="33"/>
    </row>
    <row r="19" spans="1:14" x14ac:dyDescent="0.25">
      <c r="A19" s="28"/>
      <c r="B19" s="2"/>
      <c r="C19" s="2"/>
      <c r="D19" s="2"/>
      <c r="E19" s="2"/>
      <c r="F19" s="2"/>
      <c r="G19" s="2"/>
      <c r="H19" s="2"/>
      <c r="I19" s="2"/>
      <c r="J19" s="6"/>
      <c r="K19" s="6"/>
      <c r="L19" s="6"/>
      <c r="M19" s="6"/>
      <c r="N19" s="6"/>
    </row>
    <row r="20" spans="1:14" ht="15" customHeigh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1"/>
      <c r="L20" s="6"/>
      <c r="M20" s="6"/>
      <c r="N20" s="6"/>
    </row>
    <row r="21" spans="1:14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1"/>
      <c r="L21" s="6"/>
      <c r="M21" s="6"/>
      <c r="N21" s="6"/>
    </row>
    <row r="22" spans="1:14" x14ac:dyDescent="0.25">
      <c r="A22" s="6"/>
    </row>
  </sheetData>
  <mergeCells count="5">
    <mergeCell ref="A20:J21"/>
    <mergeCell ref="A2:C2"/>
    <mergeCell ref="A1:N1"/>
    <mergeCell ref="A12:N12"/>
    <mergeCell ref="A13:N13"/>
  </mergeCells>
  <pageMargins left="0.70866141732283472" right="0.70866141732283472" top="1.9291338582677167" bottom="0.74803149606299213" header="0.51181102362204722" footer="0.51181102362204722"/>
  <pageSetup paperSize="9" scale="61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0"/>
  <sheetViews>
    <sheetView zoomScaleNormal="100" workbookViewId="0">
      <selection activeCell="N13" sqref="A1:N13"/>
    </sheetView>
  </sheetViews>
  <sheetFormatPr defaultColWidth="8.85546875" defaultRowHeight="15" x14ac:dyDescent="0.25"/>
  <cols>
    <col min="2" max="2" width="27" customWidth="1"/>
    <col min="3" max="3" width="20.85546875" customWidth="1"/>
    <col min="4" max="4" width="9.5703125" customWidth="1"/>
    <col min="6" max="6" width="14.5703125" customWidth="1"/>
    <col min="7" max="7" width="14.42578125" customWidth="1"/>
    <col min="9" max="9" width="16.85546875" customWidth="1"/>
    <col min="10" max="10" width="18.85546875" customWidth="1"/>
    <col min="11" max="11" width="16.5703125" customWidth="1"/>
    <col min="12" max="12" width="17.85546875" customWidth="1"/>
    <col min="13" max="13" width="17.28515625" customWidth="1"/>
    <col min="14" max="14" width="17.42578125" customWidth="1"/>
  </cols>
  <sheetData>
    <row r="1" spans="1:14" x14ac:dyDescent="0.25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7" t="s">
        <v>95</v>
      </c>
      <c r="B2" s="47"/>
      <c r="C2" s="47"/>
      <c r="D2" s="3"/>
      <c r="E2" s="2"/>
      <c r="F2" s="2"/>
      <c r="G2" s="2"/>
      <c r="H2" s="2"/>
      <c r="I2" s="4"/>
      <c r="J2" s="5"/>
      <c r="K2" s="5"/>
      <c r="L2" s="6"/>
      <c r="M2" s="6"/>
      <c r="N2" s="6"/>
    </row>
    <row r="3" spans="1:14" x14ac:dyDescent="0.25">
      <c r="A3" s="7"/>
      <c r="B3" s="8"/>
      <c r="C3" s="2"/>
      <c r="D3" s="3"/>
      <c r="E3" s="2"/>
      <c r="F3" s="2"/>
      <c r="G3" s="2"/>
      <c r="H3" s="2"/>
      <c r="I3" s="2"/>
      <c r="J3" s="5"/>
      <c r="K3" s="5"/>
      <c r="L3" s="6"/>
      <c r="M3" s="6"/>
      <c r="N3" s="6"/>
    </row>
    <row r="4" spans="1:14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10" t="s">
        <v>0</v>
      </c>
      <c r="G4" s="10" t="s">
        <v>1</v>
      </c>
      <c r="H4" s="10" t="s">
        <v>2</v>
      </c>
      <c r="I4" s="10" t="s">
        <v>3</v>
      </c>
      <c r="J4" s="11" t="s">
        <v>4</v>
      </c>
      <c r="K4" s="9">
        <v>11</v>
      </c>
      <c r="L4" s="12">
        <v>12</v>
      </c>
      <c r="M4" s="12">
        <v>13</v>
      </c>
      <c r="N4" s="12">
        <v>14</v>
      </c>
    </row>
    <row r="5" spans="1:14" ht="69.400000000000006" customHeight="1" x14ac:dyDescent="0.25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1" t="s">
        <v>10</v>
      </c>
      <c r="G5" s="14" t="s">
        <v>11</v>
      </c>
      <c r="H5" s="13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</row>
    <row r="6" spans="1:14" ht="60" customHeight="1" x14ac:dyDescent="0.25">
      <c r="A6" s="9">
        <v>1</v>
      </c>
      <c r="B6" s="13" t="s">
        <v>62</v>
      </c>
      <c r="C6" s="15"/>
      <c r="D6" s="13" t="s">
        <v>20</v>
      </c>
      <c r="E6" s="14">
        <v>1800</v>
      </c>
      <c r="F6" s="16"/>
      <c r="G6" s="11">
        <f>E6*F6</f>
        <v>0</v>
      </c>
      <c r="H6" s="17"/>
      <c r="I6" s="16">
        <f>F6+H6*F6</f>
        <v>0</v>
      </c>
      <c r="J6" s="16">
        <f>G6+H6*G6</f>
        <v>0</v>
      </c>
      <c r="K6" s="16">
        <f>G6*50%</f>
        <v>0</v>
      </c>
      <c r="L6" s="16">
        <f>J6*50%</f>
        <v>0</v>
      </c>
      <c r="M6" s="16">
        <f>G6+K6</f>
        <v>0</v>
      </c>
      <c r="N6" s="18">
        <f>J6+L6</f>
        <v>0</v>
      </c>
    </row>
    <row r="7" spans="1:14" x14ac:dyDescent="0.25">
      <c r="A7" s="9"/>
      <c r="B7" s="15"/>
      <c r="C7" s="15"/>
      <c r="D7" s="9"/>
      <c r="E7" s="14"/>
      <c r="F7" s="11" t="s">
        <v>25</v>
      </c>
      <c r="G7" s="11">
        <f>SUM(G6:G6)</f>
        <v>0</v>
      </c>
      <c r="H7" s="9"/>
      <c r="I7" s="11"/>
      <c r="J7" s="11">
        <f>SUM(J6:J6)</f>
        <v>0</v>
      </c>
      <c r="K7" s="11">
        <f>SUM(K6:K6)</f>
        <v>0</v>
      </c>
      <c r="L7" s="19">
        <f>SUM(L6:L6)</f>
        <v>0</v>
      </c>
      <c r="M7" s="19">
        <f>SUM(M6:M6)</f>
        <v>0</v>
      </c>
      <c r="N7" s="20">
        <f>SUM(N6:N6)</f>
        <v>0</v>
      </c>
    </row>
    <row r="8" spans="1:14" x14ac:dyDescent="0.25">
      <c r="A8" s="21"/>
      <c r="B8" s="22"/>
      <c r="C8" s="22"/>
      <c r="D8" s="21"/>
      <c r="E8" s="23"/>
      <c r="F8" s="24"/>
      <c r="G8" s="24"/>
      <c r="H8" s="21"/>
      <c r="I8" s="24"/>
      <c r="J8" s="24"/>
      <c r="K8" s="24"/>
      <c r="L8" s="6"/>
      <c r="M8" s="6"/>
      <c r="N8" s="6"/>
    </row>
    <row r="9" spans="1:14" x14ac:dyDescent="0.25">
      <c r="A9" s="4" t="s">
        <v>26</v>
      </c>
      <c r="B9" s="2"/>
      <c r="C9" s="2"/>
      <c r="D9" s="2"/>
      <c r="E9" s="2"/>
      <c r="F9" s="2"/>
      <c r="G9" s="2"/>
      <c r="H9" s="2"/>
      <c r="I9" s="2"/>
      <c r="J9" s="6"/>
      <c r="K9" s="6"/>
      <c r="L9" s="6"/>
      <c r="M9" s="6"/>
      <c r="N9" s="6"/>
    </row>
    <row r="10" spans="1:14" x14ac:dyDescent="0.25">
      <c r="A10" s="2" t="s">
        <v>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5"/>
      <c r="M10" s="25"/>
      <c r="N10" s="26"/>
    </row>
    <row r="11" spans="1:14" x14ac:dyDescent="0.25">
      <c r="A11" s="2" t="s">
        <v>28</v>
      </c>
      <c r="B11" s="2"/>
      <c r="C11" s="2"/>
      <c r="D11" s="27"/>
      <c r="E11" s="2"/>
      <c r="F11" s="2"/>
      <c r="G11" s="2"/>
      <c r="H11" s="2"/>
      <c r="I11" s="2"/>
      <c r="J11" s="2"/>
      <c r="K11" s="2"/>
      <c r="L11" s="25"/>
      <c r="M11" s="25"/>
      <c r="N11" s="26"/>
    </row>
    <row r="12" spans="1:14" x14ac:dyDescent="0.25">
      <c r="A12" s="4" t="s">
        <v>61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5"/>
      <c r="M12" s="25"/>
      <c r="N12" s="26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5"/>
      <c r="M13" s="25"/>
      <c r="N13" s="26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5"/>
      <c r="M14" s="25"/>
      <c r="N14" s="26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5"/>
      <c r="M15" s="25"/>
      <c r="N15" s="2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5"/>
      <c r="M16" s="25"/>
      <c r="N16" s="26"/>
    </row>
    <row r="17" spans="1:14" x14ac:dyDescent="0.25">
      <c r="A17" s="2"/>
      <c r="B17" s="4"/>
      <c r="C17" s="29"/>
      <c r="D17" s="29"/>
      <c r="E17" s="4"/>
      <c r="F17" s="2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28"/>
      <c r="B18" s="2"/>
      <c r="C18" s="2"/>
      <c r="D18" s="2"/>
      <c r="E18" s="2"/>
      <c r="F18" s="2"/>
      <c r="G18" s="2"/>
      <c r="H18" s="2"/>
      <c r="I18" s="2"/>
      <c r="J18" s="6"/>
      <c r="K18" s="6"/>
      <c r="L18" s="6"/>
      <c r="M18" s="6"/>
      <c r="N18" s="6"/>
    </row>
    <row r="19" spans="1:14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1"/>
      <c r="L19" s="6"/>
      <c r="M19" s="6"/>
      <c r="N19" s="6"/>
    </row>
    <row r="20" spans="1:14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1"/>
      <c r="L20" s="6"/>
      <c r="M20" s="6"/>
      <c r="N20" s="6"/>
    </row>
  </sheetData>
  <mergeCells count="3">
    <mergeCell ref="A19:J20"/>
    <mergeCell ref="A2:C2"/>
    <mergeCell ref="A1:N1"/>
  </mergeCells>
  <pageMargins left="0.70866141732283472" right="0.70866141732283472" top="1.9291338582677167" bottom="0.74803149606299213" header="0.51181102362204722" footer="0.51181102362204722"/>
  <pageSetup paperSize="9" scale="6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 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apteka</dc:creator>
  <dc:description/>
  <cp:lastModifiedBy>Pożoga Edyta</cp:lastModifiedBy>
  <cp:revision>39</cp:revision>
  <cp:lastPrinted>2025-05-14T12:31:08Z</cp:lastPrinted>
  <dcterms:created xsi:type="dcterms:W3CDTF">2015-06-05T18:19:34Z</dcterms:created>
  <dcterms:modified xsi:type="dcterms:W3CDTF">2025-05-14T12:31:11Z</dcterms:modified>
  <dc:language>pl-PL</dc:language>
</cp:coreProperties>
</file>